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02A3BA07-6546-4BC3-BE81-38DA7B8E6329}" xr6:coauthVersionLast="47" xr6:coauthVersionMax="47" xr10:uidLastSave="{00000000-0000-0000-0000-000000000000}"/>
  <bookViews>
    <workbookView xWindow="-120" yWindow="-120" windowWidth="29040" windowHeight="15840" tabRatio="195" activeTab="1" xr2:uid="{00000000-000D-0000-FFFF-FFFF00000000}"/>
  </bookViews>
  <sheets>
    <sheet name="KASDA" sheetId="37" r:id="rId1"/>
    <sheet name="Pelaksanaan" sheetId="38" r:id="rId2"/>
    <sheet name="PEMKES" sheetId="36" state="hidden" r:id="rId3"/>
    <sheet name="EKBANG" sheetId="1" state="hidden" r:id="rId4"/>
    <sheet name="Sheet13" sheetId="35" state="hidden" r:id="rId5"/>
  </sheets>
  <definedNames>
    <definedName name="_xlnm.Print_Area" localSheetId="0">KASDA!$A$1:$T$49</definedName>
    <definedName name="_xlnm.Print_Area" localSheetId="1">Pelaksanaan!$A$1:$T$49</definedName>
  </definedNames>
  <calcPr calcId="191029"/>
</workbook>
</file>

<file path=xl/calcChain.xml><?xml version="1.0" encoding="utf-8"?>
<calcChain xmlns="http://schemas.openxmlformats.org/spreadsheetml/2006/main">
  <c r="G35" i="38" l="1"/>
  <c r="G34" i="38"/>
  <c r="G33" i="38"/>
  <c r="G32" i="38"/>
  <c r="G31" i="38"/>
  <c r="E28" i="38" s="1"/>
  <c r="C28" i="38" s="1"/>
  <c r="G30" i="38"/>
  <c r="G29" i="38"/>
  <c r="G28" i="38"/>
  <c r="D28" i="38"/>
  <c r="G27" i="38"/>
  <c r="G26" i="38"/>
  <c r="E20" i="38" s="1"/>
  <c r="C20" i="38" s="1"/>
  <c r="G25" i="38"/>
  <c r="G24" i="38"/>
  <c r="G23" i="38"/>
  <c r="G22" i="38"/>
  <c r="G21" i="38"/>
  <c r="G20" i="38"/>
  <c r="G19" i="38"/>
  <c r="G18" i="38"/>
  <c r="G17" i="38"/>
  <c r="G16" i="38"/>
  <c r="G15" i="38"/>
  <c r="G14" i="38"/>
  <c r="G13" i="38"/>
  <c r="G11" i="38"/>
  <c r="E10" i="38" s="1"/>
  <c r="C8" i="38" s="1"/>
  <c r="G9" i="38"/>
  <c r="E8" i="38"/>
  <c r="G35" i="37"/>
  <c r="G34" i="37"/>
  <c r="G33" i="37"/>
  <c r="G32" i="37"/>
  <c r="G31" i="37"/>
  <c r="G30" i="37"/>
  <c r="G29" i="37"/>
  <c r="G28" i="37"/>
  <c r="D28" i="37"/>
  <c r="G27" i="37"/>
  <c r="G26" i="37"/>
  <c r="G25" i="37"/>
  <c r="G24" i="37"/>
  <c r="G23" i="37"/>
  <c r="G22" i="37"/>
  <c r="G21" i="37"/>
  <c r="G20" i="37"/>
  <c r="G19" i="37"/>
  <c r="G18" i="37"/>
  <c r="G17" i="37"/>
  <c r="G16" i="37"/>
  <c r="G15" i="37"/>
  <c r="G14" i="37"/>
  <c r="G13" i="37"/>
  <c r="G11" i="37"/>
  <c r="G9" i="37"/>
  <c r="E8" i="37"/>
  <c r="E31" i="1"/>
  <c r="E27" i="1"/>
  <c r="E17" i="1"/>
  <c r="E25" i="1"/>
  <c r="E9" i="1"/>
  <c r="E28" i="37" l="1"/>
  <c r="E10" i="37"/>
  <c r="C8" i="37" s="1"/>
  <c r="E20" i="37"/>
  <c r="C20" i="37" s="1"/>
  <c r="E8" i="1"/>
  <c r="G8" i="1" s="1"/>
  <c r="G35" i="36"/>
  <c r="E25" i="36"/>
  <c r="E24" i="36"/>
  <c r="E18" i="36"/>
  <c r="C8" i="36" s="1"/>
  <c r="E8" i="36"/>
  <c r="E30" i="1"/>
  <c r="C9" i="1" s="1"/>
  <c r="C28" i="37" l="1"/>
</calcChain>
</file>

<file path=xl/sharedStrings.xml><?xml version="1.0" encoding="utf-8"?>
<sst xmlns="http://schemas.openxmlformats.org/spreadsheetml/2006/main" count="268" uniqueCount="81">
  <si>
    <t xml:space="preserve">BADAN PENGELOLA KEUANGAN DAN ASET DAERAH PROVINSI JAWA TENGAH </t>
  </si>
  <si>
    <t>NO</t>
  </si>
  <si>
    <t>PELAKSANAAN BULAN</t>
  </si>
  <si>
    <t>KETERANGAN</t>
  </si>
  <si>
    <t>JADWAL DAN RENCANA ANGGARAN BIAYA PELAKSANAAN KEGIATAN</t>
  </si>
  <si>
    <t>Keterangan :</t>
  </si>
  <si>
    <t>Kolom 1, diisi dengan nomor urut</t>
  </si>
  <si>
    <t>Kolom 4, diisi dengan uraian Sub Sub Kegiatan (SSK) dari Sub Kegiatan (SK) yang dilaksanakan pada tahun 2023.</t>
  </si>
  <si>
    <t>Kolom 2, diisi dengan nama Sub Kegiatan (SK) yang dilaksanakan pada tahun 2023.</t>
  </si>
  <si>
    <t>Kolom 3, diisi dengan jumlah pagu anggaran Sub Kegiatan (SK) yang dilaksanakan pada tahun 2023.</t>
  </si>
  <si>
    <t>SUB KEGIATAN</t>
  </si>
  <si>
    <t>URAIAN SUB-SUB KEGIATAN (SSK)</t>
  </si>
  <si>
    <t>ANGGARAN
( Rp)</t>
  </si>
  <si>
    <t>Kolom 5, diisi dengan jumlah pagu anggaran Sub-Sub Kegiatan (SSK) dari Sub Kegiatan (SK) yang dilaksanakan pada tahun 2023.</t>
  </si>
  <si>
    <t>URAIAN BELANJA</t>
  </si>
  <si>
    <t>Kolom 6, diisi dengan akun belanja yang digunakan untuk penyelenggaraan Sub-Sub Kegiatan (SSK) pada Sub Kegiatan (SK) yang dilaksanakan pada Tahun 2023.</t>
  </si>
  <si>
    <t>Kolom 7, diisi dengan jumah pagu anggaran dari akun belanja yang digunakan untuk penyelenggaraan Sub-Sub Kegiatan (SSK) pada Sub Kegiatan (SK) yang dilaksanakan pada Tahun 2023.</t>
  </si>
  <si>
    <t>Kolom 8, diisi dengan rencana jadwal/waktu pelaksanaan peyerapan akun belanja.</t>
  </si>
  <si>
    <r>
      <t xml:space="preserve">Kolom 9, diisi dengan nama unit kerja penyelenggaran Sub Kegiatan (SK), contoh : </t>
    </r>
    <r>
      <rPr>
        <b/>
        <i/>
        <sz val="11"/>
        <color theme="1"/>
        <rFont val="Bookman Old Style"/>
        <family val="1"/>
      </rPr>
      <t>Sub Bagian Program</t>
    </r>
    <r>
      <rPr>
        <i/>
        <sz val="11"/>
        <color theme="1"/>
        <rFont val="Bookman Old Style"/>
        <family val="1"/>
      </rPr>
      <t>.</t>
    </r>
  </si>
  <si>
    <t>TAHUN ANGGARAN 2023</t>
  </si>
  <si>
    <t>Sosialisasi Penatausahaan APBD Provinsi Jawa Tengah</t>
  </si>
  <si>
    <t>Belanja Alat/Bahan untuk Kegiatan Kantor-Alat Tulis Kantor</t>
  </si>
  <si>
    <t>Sub Bidang Pemerintahan, Pendidikan, dan Kesejahteraan Rakyat</t>
  </si>
  <si>
    <t>Penyiapan, Pelaksanaan Pengendalian dan Penerbitan Anggaran Kas dan SPD</t>
  </si>
  <si>
    <t>Belanja Makanan dan Minuman Rapat</t>
  </si>
  <si>
    <t>Honorarium Narasumber atau Pembahas, Moderator, Pembawa Acara, dan Panita</t>
  </si>
  <si>
    <t>Belanja Jasa Tenaga Kebersihan</t>
  </si>
  <si>
    <t>Belanja Sewa Alat Pendingin</t>
  </si>
  <si>
    <t>Belanja Sewa Kursi Kerja Pejabat</t>
  </si>
  <si>
    <t>Belanja Sewa Peralatan Studio Audio</t>
  </si>
  <si>
    <t>Belanja Sewa Optik</t>
  </si>
  <si>
    <t>Belanja Sewa Taman</t>
  </si>
  <si>
    <t>Belanja Perjalanan Dinas Biasa</t>
  </si>
  <si>
    <t>Pendampingan Penatausahaan</t>
  </si>
  <si>
    <t>Rekonsiliasi Potongan Fihak Ketiga</t>
  </si>
  <si>
    <t>Penatausahaan SKPP</t>
  </si>
  <si>
    <t>Belanja Jasa Konsultasi Berorientasi Bidang-Telematika</t>
  </si>
  <si>
    <t>√</t>
  </si>
  <si>
    <t>PEMKES</t>
  </si>
  <si>
    <t>EKBANG</t>
  </si>
  <si>
    <t>Penyusunan Petunjuk Teknis Administrasi Keuangan yang Berkaitan dengan Penerimaan dan Pengeluaran Kas serta Penatausahaan dan Pertanggungjawaban Sub Kegiatan</t>
  </si>
  <si>
    <t>Pengembangan Software Administrasi Keuangan</t>
  </si>
  <si>
    <t>Sub Bidang  Ekonomi dan Pembangunan</t>
  </si>
  <si>
    <t>V</t>
  </si>
  <si>
    <t xml:space="preserve"> Koordinasi, Pelaksanaan Kerjasama dan Pemantauan Transaksi Non Tunai dengan Lembaga Keuangan Bank dan Lembaga Keuangan Bukan Bank</t>
  </si>
  <si>
    <t>Sosialisasi E-Penatausahaan dan Transaksi Non Tunai</t>
  </si>
  <si>
    <t>Pendampingan Pertemuan Non Tunai dan Konsultasi ke Pusat</t>
  </si>
  <si>
    <t>Peran SKPD dalam Transaksi Non Tunai (Bimtek)</t>
  </si>
  <si>
    <t>Evaluasi Pelaksanaan Transaksi Non Tunai di Kab/Kota dan UPT (Bimtek)</t>
  </si>
  <si>
    <t>Evaluasi Pelaksanaan Non Tunai di Kab/Kota dan UPT</t>
  </si>
  <si>
    <t>Sosialisasi Kartu Kredit Pemerintah Daerah</t>
  </si>
  <si>
    <t>Belanja Sewa Peralatan Studio Audio / LCD/ TV</t>
  </si>
  <si>
    <t>KASDA</t>
  </si>
  <si>
    <t>Koordinasi dan Pengelolaan Kas Daerah</t>
  </si>
  <si>
    <t>Pendampingan Aplikasi Software Pengelolaan Kas Daerah</t>
  </si>
  <si>
    <t>Sub Bidang Pengelolaan Kas Daerah</t>
  </si>
  <si>
    <t>Rekonsiliasi data penerimaan dan pengeluaran kas dengan OPD Pemerintah Provinsi Jawa Tengah</t>
  </si>
  <si>
    <t>Rekonsiliasi Data Penerimaan dan Pengeluaran Kas serta Pemungutan dan Pemotongan atas SP2D dengan instansi terkait</t>
  </si>
  <si>
    <t>Belanja Cetak</t>
  </si>
  <si>
    <t>Cetak kertas HVS 1muka 1 warna</t>
  </si>
  <si>
    <t>Alat tulis kantor</t>
  </si>
  <si>
    <t>makan minum</t>
  </si>
  <si>
    <t>jasa kebersihan</t>
  </si>
  <si>
    <t>jasa penyelenggara acara</t>
  </si>
  <si>
    <t>sewa alat kantor</t>
  </si>
  <si>
    <t>sewa alat pendingin</t>
  </si>
  <si>
    <t>Perjalanan Dinas</t>
  </si>
  <si>
    <t>Belanja Makanan dan Minuman rapat</t>
  </si>
  <si>
    <t>sewa mesin</t>
  </si>
  <si>
    <t>sewa audio/ sound system</t>
  </si>
  <si>
    <t>TAHUN ANGGARAN 2025</t>
  </si>
  <si>
    <t>Sosialisasi dan Bimbingan Teknis SIPD RI</t>
  </si>
  <si>
    <t>Sewa elektric generating</t>
  </si>
  <si>
    <t>Sewa audio visual</t>
  </si>
  <si>
    <t>sewa alat kantor lainnya</t>
  </si>
  <si>
    <t>Kolom 2, diisi dengan nama Sub Kegiatan (SK) yang dilaksanakan pada tahun 2025.</t>
  </si>
  <si>
    <t>Kolom 3, diisi dengan jumlah pagu anggaran Sub Kegiatan (SK) yang dilaksanakan pada tahun 2025.</t>
  </si>
  <si>
    <t>Kolom 4, diisi dengan uraian Sub Sub Kegiatan (SSK) dari Sub Kegiatan (SK) yang dilaksanakan pada tahun 2025.</t>
  </si>
  <si>
    <t>Kolom 5, diisi dengan jumlah pagu anggaran Sub-Sub Kegiatan (SSK) dari Sub Kegiatan (SK) yang dilaksanakan pada tahun 2025.</t>
  </si>
  <si>
    <t>Kolom 6, diisi dengan akun belanja yang digunakan untuk penyelenggaraan Sub-Sub Kegiatan (SSK) pada Sub Kegiatan (SK) yang dilaksanakan pada Tahun 2025.</t>
  </si>
  <si>
    <t>Kolom 7, diisi dengan jumah pagu anggaran dari akun belanja yang digunakan untuk penyelenggaraan Sub-Sub Kegiatan (SSK) pada Sub Kegiatan (SK) yang dilaksanakan pada Tahun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</si>
</sst>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Bookman Old Style"/>
      <family val="1"/>
    </font>
    <font>
      <sz val="11"/>
      <color theme="1"/>
      <name val="Bookman Old Style"/>
      <family val="1"/>
    </font>
    <font>
      <i/>
      <sz val="8"/>
      <color theme="1"/>
      <name val="Bookman Old Style"/>
      <family val="1"/>
    </font>
    <font>
      <b/>
      <i/>
      <sz val="11"/>
      <color theme="1"/>
      <name val="Bookman Old Style"/>
      <family val="1"/>
    </font>
    <font>
      <i/>
      <sz val="11"/>
      <color theme="1"/>
      <name val="Bookman Old Style"/>
      <family val="1"/>
    </font>
    <font>
      <sz val="11"/>
      <color theme="1"/>
      <name val="Calibri"/>
      <family val="2"/>
      <charset val="1"/>
      <scheme val="minor"/>
    </font>
    <font>
      <b/>
      <sz val="11"/>
      <color theme="1"/>
      <name val="Bookman Old Style"/>
      <family val="1"/>
    </font>
    <font>
      <sz val="12"/>
      <color theme="1"/>
      <name val="Bookman Old Style"/>
      <family val="1"/>
    </font>
    <font>
      <sz val="16"/>
      <color theme="1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1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vertical="center" wrapText="1"/>
    </xf>
    <xf numFmtId="41" fontId="2" fillId="0" borderId="2" xfId="1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41" fontId="2" fillId="0" borderId="3" xfId="1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41" fontId="2" fillId="0" borderId="4" xfId="1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41" fontId="2" fillId="0" borderId="7" xfId="1" applyFont="1" applyBorder="1" applyAlignment="1">
      <alignment vertical="center"/>
    </xf>
    <xf numFmtId="41" fontId="2" fillId="0" borderId="5" xfId="1" applyFont="1" applyBorder="1" applyAlignment="1">
      <alignment vertical="center"/>
    </xf>
    <xf numFmtId="41" fontId="2" fillId="0" borderId="8" xfId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1" fontId="2" fillId="0" borderId="1" xfId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1" fontId="2" fillId="0" borderId="6" xfId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1" fontId="2" fillId="0" borderId="1" xfId="1" applyFont="1" applyBorder="1" applyAlignment="1">
      <alignment horizontal="right" vertical="center"/>
    </xf>
    <xf numFmtId="41" fontId="2" fillId="0" borderId="1" xfId="0" applyNumberFormat="1" applyFont="1" applyBorder="1" applyAlignment="1">
      <alignment horizontal="right" vertical="center"/>
    </xf>
    <xf numFmtId="165" fontId="2" fillId="0" borderId="0" xfId="2" applyNumberFormat="1" applyFont="1"/>
    <xf numFmtId="165" fontId="2" fillId="0" borderId="1" xfId="2" applyNumberFormat="1" applyFont="1" applyBorder="1" applyAlignment="1">
      <alignment horizontal="center"/>
    </xf>
    <xf numFmtId="165" fontId="3" fillId="2" borderId="1" xfId="2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/>
    </xf>
    <xf numFmtId="165" fontId="8" fillId="4" borderId="3" xfId="2" applyNumberFormat="1" applyFont="1" applyFill="1" applyBorder="1" applyAlignment="1">
      <alignment vertical="center"/>
    </xf>
    <xf numFmtId="0" fontId="2" fillId="4" borderId="4" xfId="0" applyFont="1" applyFill="1" applyBorder="1" applyAlignment="1">
      <alignment horizontal="left" vertical="center" wrapText="1"/>
    </xf>
    <xf numFmtId="165" fontId="8" fillId="4" borderId="4" xfId="2" applyNumberFormat="1" applyFont="1" applyFill="1" applyBorder="1" applyAlignment="1">
      <alignment vertical="center"/>
    </xf>
    <xf numFmtId="165" fontId="8" fillId="4" borderId="3" xfId="2" applyNumberFormat="1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8" fillId="0" borderId="0" xfId="0" applyFont="1"/>
    <xf numFmtId="165" fontId="2" fillId="0" borderId="1" xfId="2" applyNumberFormat="1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3" fontId="8" fillId="4" borderId="5" xfId="0" applyNumberFormat="1" applyFont="1" applyFill="1" applyBorder="1" applyAlignment="1">
      <alignment horizontal="center" vertical="center"/>
    </xf>
    <xf numFmtId="3" fontId="8" fillId="4" borderId="8" xfId="0" applyNumberFormat="1" applyFont="1" applyFill="1" applyBorder="1" applyAlignment="1">
      <alignment horizontal="center" vertical="center"/>
    </xf>
    <xf numFmtId="3" fontId="8" fillId="4" borderId="6" xfId="0" applyNumberFormat="1" applyFont="1" applyFill="1" applyBorder="1" applyAlignment="1">
      <alignment horizontal="center" vertical="center"/>
    </xf>
    <xf numFmtId="165" fontId="2" fillId="0" borderId="1" xfId="2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5" fontId="3" fillId="2" borderId="1" xfId="2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/>
    </xf>
    <xf numFmtId="3" fontId="8" fillId="3" borderId="8" xfId="0" applyNumberFormat="1" applyFont="1" applyFill="1" applyBorder="1" applyAlignment="1">
      <alignment horizontal="center" vertical="center"/>
    </xf>
    <xf numFmtId="3" fontId="8" fillId="3" borderId="6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1" fontId="2" fillId="0" borderId="5" xfId="1" applyFont="1" applyBorder="1" applyAlignment="1">
      <alignment horizontal="center" vertical="center"/>
    </xf>
    <xf numFmtId="41" fontId="2" fillId="0" borderId="8" xfId="1" applyFont="1" applyBorder="1" applyAlignment="1">
      <alignment horizontal="center" vertical="center"/>
    </xf>
    <xf numFmtId="41" fontId="2" fillId="0" borderId="6" xfId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1" fontId="2" fillId="0" borderId="1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1" fontId="8" fillId="3" borderId="5" xfId="1" applyFont="1" applyFill="1" applyBorder="1" applyAlignment="1">
      <alignment horizontal="center" vertical="center"/>
    </xf>
    <xf numFmtId="41" fontId="8" fillId="3" borderId="8" xfId="1" applyFont="1" applyFill="1" applyBorder="1" applyAlignment="1">
      <alignment horizontal="center" vertical="center"/>
    </xf>
    <xf numFmtId="41" fontId="8" fillId="3" borderId="6" xfId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3" fontId="8" fillId="5" borderId="5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8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/>
    </xf>
    <xf numFmtId="165" fontId="8" fillId="5" borderId="3" xfId="2" applyNumberFormat="1" applyFont="1" applyFill="1" applyBorder="1" applyAlignment="1">
      <alignment horizontal="center" vertical="center"/>
    </xf>
    <xf numFmtId="165" fontId="8" fillId="5" borderId="3" xfId="2" applyNumberFormat="1" applyFont="1" applyFill="1" applyBorder="1" applyAlignment="1">
      <alignment vertical="center"/>
    </xf>
    <xf numFmtId="0" fontId="8" fillId="5" borderId="6" xfId="0" applyFont="1" applyFill="1" applyBorder="1" applyAlignment="1">
      <alignment horizontal="center" vertical="center" wrapText="1"/>
    </xf>
    <xf numFmtId="3" fontId="8" fillId="5" borderId="6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165" fontId="8" fillId="5" borderId="4" xfId="2" applyNumberFormat="1" applyFont="1" applyFill="1" applyBorder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165" fontId="8" fillId="3" borderId="2" xfId="2" applyNumberFormat="1" applyFont="1" applyFill="1" applyBorder="1" applyAlignment="1">
      <alignment horizontal="center" vertical="center"/>
    </xf>
    <xf numFmtId="165" fontId="2" fillId="3" borderId="2" xfId="2" applyNumberFormat="1" applyFont="1" applyFill="1" applyBorder="1" applyAlignment="1">
      <alignment horizontal="center" vertical="center"/>
    </xf>
    <xf numFmtId="165" fontId="8" fillId="3" borderId="3" xfId="2" applyNumberFormat="1" applyFont="1" applyFill="1" applyBorder="1" applyAlignment="1">
      <alignment horizontal="center" vertical="center"/>
    </xf>
    <xf numFmtId="165" fontId="2" fillId="3" borderId="3" xfId="2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165" fontId="2" fillId="3" borderId="3" xfId="2" applyNumberFormat="1" applyFont="1" applyFill="1" applyBorder="1" applyAlignment="1">
      <alignment vertical="center"/>
    </xf>
    <xf numFmtId="0" fontId="2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left" vertical="center" wrapText="1"/>
    </xf>
    <xf numFmtId="165" fontId="8" fillId="5" borderId="9" xfId="2" applyNumberFormat="1" applyFont="1" applyFill="1" applyBorder="1" applyAlignment="1">
      <alignment horizontal="center" vertical="center"/>
    </xf>
    <xf numFmtId="165" fontId="8" fillId="5" borderId="9" xfId="2" applyNumberFormat="1" applyFont="1" applyFill="1" applyBorder="1" applyAlignment="1">
      <alignment vertical="center"/>
    </xf>
    <xf numFmtId="165" fontId="8" fillId="4" borderId="4" xfId="2" applyNumberFormat="1" applyFont="1" applyFill="1" applyBorder="1" applyAlignment="1">
      <alignment horizontal="center" vertical="center"/>
    </xf>
    <xf numFmtId="165" fontId="8" fillId="5" borderId="4" xfId="2" applyNumberFormat="1" applyFont="1" applyFill="1" applyBorder="1" applyAlignment="1">
      <alignment horizontal="center" vertical="center"/>
    </xf>
    <xf numFmtId="0" fontId="2" fillId="0" borderId="0" xfId="0" applyFont="1" applyFill="1"/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  <xf numFmtId="165" fontId="8" fillId="4" borderId="9" xfId="2" applyNumberFormat="1" applyFont="1" applyFill="1" applyBorder="1" applyAlignment="1">
      <alignment horizontal="center" vertical="center"/>
    </xf>
    <xf numFmtId="165" fontId="8" fillId="4" borderId="9" xfId="2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left" vertical="center" wrapText="1"/>
    </xf>
    <xf numFmtId="165" fontId="8" fillId="3" borderId="4" xfId="2" applyNumberFormat="1" applyFont="1" applyFill="1" applyBorder="1" applyAlignment="1">
      <alignment horizontal="center" vertical="center"/>
    </xf>
  </cellXfs>
  <cellStyles count="3">
    <cellStyle name="Comma" xfId="2" builtinId="3"/>
    <cellStyle name="Comma [0]" xfId="1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CCDAC-BD8B-45D3-A917-59D51B0BB5B8}">
  <dimension ref="A1:V154"/>
  <sheetViews>
    <sheetView topLeftCell="F2" zoomScale="71" zoomScaleNormal="71" workbookViewId="0">
      <pane ySplit="6" topLeftCell="A17" activePane="bottomLeft" state="frozen"/>
      <selection activeCell="D2" sqref="D2"/>
      <selection pane="bottomLeft" activeCell="H34" sqref="H34"/>
    </sheetView>
  </sheetViews>
  <sheetFormatPr defaultRowHeight="15" x14ac:dyDescent="0.25"/>
  <cols>
    <col min="1" max="1" width="6.5703125" style="1" customWidth="1"/>
    <col min="2" max="2" width="33.42578125" style="6" customWidth="1"/>
    <col min="3" max="3" width="20" style="1" customWidth="1"/>
    <col min="4" max="4" width="29.5703125" style="6" customWidth="1"/>
    <col min="5" max="5" width="18" style="1" customWidth="1"/>
    <col min="6" max="6" width="33.42578125" style="6" customWidth="1"/>
    <col min="7" max="7" width="17.140625" style="33" customWidth="1"/>
    <col min="8" max="19" width="17.7109375" style="33" customWidth="1"/>
    <col min="20" max="20" width="35.7109375" style="1" customWidth="1"/>
    <col min="21" max="22" width="15.85546875" style="111" bestFit="1" customWidth="1"/>
    <col min="23" max="16384" width="9.140625" style="1"/>
  </cols>
  <sheetData>
    <row r="1" spans="1:22" ht="18" x14ac:dyDescent="0.25">
      <c r="A1" s="56" t="s">
        <v>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1:22" ht="18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2" ht="18" x14ac:dyDescent="0.25">
      <c r="A3" s="56" t="s">
        <v>70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2" x14ac:dyDescent="0.25">
      <c r="A4" s="23" t="s">
        <v>52</v>
      </c>
    </row>
    <row r="5" spans="1:22" x14ac:dyDescent="0.25">
      <c r="A5" s="54" t="s">
        <v>1</v>
      </c>
      <c r="B5" s="57" t="s">
        <v>10</v>
      </c>
      <c r="C5" s="57" t="s">
        <v>12</v>
      </c>
      <c r="D5" s="57" t="s">
        <v>11</v>
      </c>
      <c r="E5" s="57" t="s">
        <v>12</v>
      </c>
      <c r="F5" s="57" t="s">
        <v>14</v>
      </c>
      <c r="G5" s="58" t="s">
        <v>12</v>
      </c>
      <c r="H5" s="53" t="s">
        <v>2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4" t="s">
        <v>3</v>
      </c>
    </row>
    <row r="6" spans="1:22" x14ac:dyDescent="0.25">
      <c r="A6" s="54"/>
      <c r="B6" s="57"/>
      <c r="C6" s="54"/>
      <c r="D6" s="57"/>
      <c r="E6" s="54"/>
      <c r="F6" s="57"/>
      <c r="G6" s="46"/>
      <c r="H6" s="34">
        <v>1</v>
      </c>
      <c r="I6" s="34">
        <v>2</v>
      </c>
      <c r="J6" s="34">
        <v>3</v>
      </c>
      <c r="K6" s="34">
        <v>4</v>
      </c>
      <c r="L6" s="34">
        <v>5</v>
      </c>
      <c r="M6" s="34">
        <v>6</v>
      </c>
      <c r="N6" s="34">
        <v>7</v>
      </c>
      <c r="O6" s="34">
        <v>8</v>
      </c>
      <c r="P6" s="34">
        <v>9</v>
      </c>
      <c r="Q6" s="34">
        <v>10</v>
      </c>
      <c r="R6" s="34">
        <v>11</v>
      </c>
      <c r="S6" s="34">
        <v>12</v>
      </c>
      <c r="T6" s="54"/>
    </row>
    <row r="7" spans="1:22" ht="15.75" x14ac:dyDescent="0.3">
      <c r="A7" s="4">
        <v>1</v>
      </c>
      <c r="B7" s="5">
        <v>2</v>
      </c>
      <c r="C7" s="4">
        <v>3</v>
      </c>
      <c r="D7" s="5">
        <v>4</v>
      </c>
      <c r="E7" s="4">
        <v>5</v>
      </c>
      <c r="F7" s="5">
        <v>6</v>
      </c>
      <c r="G7" s="35">
        <v>7</v>
      </c>
      <c r="H7" s="55">
        <v>8</v>
      </c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4">
        <v>9</v>
      </c>
    </row>
    <row r="8" spans="1:22" s="24" customFormat="1" ht="50.25" customHeight="1" x14ac:dyDescent="0.25">
      <c r="A8" s="59">
        <v>1</v>
      </c>
      <c r="B8" s="59" t="s">
        <v>71</v>
      </c>
      <c r="C8" s="62">
        <f>+E8+E9+E10</f>
        <v>560522000</v>
      </c>
      <c r="D8" s="36" t="s">
        <v>54</v>
      </c>
      <c r="E8" s="37">
        <f>+G8</f>
        <v>90000000</v>
      </c>
      <c r="F8" s="95" t="s">
        <v>36</v>
      </c>
      <c r="G8" s="96">
        <v>90000000</v>
      </c>
      <c r="H8" s="96"/>
      <c r="I8" s="97">
        <v>45000000</v>
      </c>
      <c r="J8" s="96"/>
      <c r="K8" s="96"/>
      <c r="L8" s="96"/>
      <c r="M8" s="96"/>
      <c r="N8" s="96"/>
      <c r="O8" s="96">
        <v>45000000</v>
      </c>
      <c r="P8" s="96"/>
      <c r="Q8" s="96"/>
      <c r="R8" s="96"/>
      <c r="S8" s="96"/>
      <c r="T8" s="114" t="s">
        <v>55</v>
      </c>
      <c r="U8" s="112"/>
      <c r="V8" s="113"/>
    </row>
    <row r="9" spans="1:22" s="24" customFormat="1" ht="30" customHeight="1" x14ac:dyDescent="0.25">
      <c r="A9" s="60"/>
      <c r="B9" s="60"/>
      <c r="C9" s="63"/>
      <c r="D9" s="38" t="s">
        <v>58</v>
      </c>
      <c r="E9" s="39">
        <v>70000000</v>
      </c>
      <c r="F9" s="100" t="s">
        <v>59</v>
      </c>
      <c r="G9" s="98">
        <f>+E9</f>
        <v>70000000</v>
      </c>
      <c r="H9" s="98"/>
      <c r="I9" s="98">
        <v>70000000</v>
      </c>
      <c r="J9" s="98"/>
      <c r="K9" s="98"/>
      <c r="L9" s="98"/>
      <c r="M9" s="99"/>
      <c r="N9" s="98"/>
      <c r="O9" s="98"/>
      <c r="P9" s="98"/>
      <c r="Q9" s="98"/>
      <c r="R9" s="98"/>
      <c r="S9" s="98"/>
      <c r="T9" s="115"/>
      <c r="U9" s="112"/>
      <c r="V9" s="113"/>
    </row>
    <row r="10" spans="1:22" s="24" customFormat="1" ht="30" customHeight="1" x14ac:dyDescent="0.25">
      <c r="A10" s="60"/>
      <c r="B10" s="60"/>
      <c r="C10" s="63"/>
      <c r="D10" s="59" t="s">
        <v>71</v>
      </c>
      <c r="E10" s="81">
        <f>+G10+G11+G12+G13+G14+G15+G16+G17+G18+G19</f>
        <v>400522000</v>
      </c>
      <c r="F10" s="100" t="s">
        <v>60</v>
      </c>
      <c r="G10" s="98">
        <v>17040000</v>
      </c>
      <c r="H10" s="98"/>
      <c r="I10" s="98">
        <v>17040000</v>
      </c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115"/>
      <c r="U10" s="112"/>
      <c r="V10" s="113"/>
    </row>
    <row r="11" spans="1:22" s="24" customFormat="1" ht="30" customHeight="1" x14ac:dyDescent="0.25">
      <c r="A11" s="60"/>
      <c r="B11" s="60"/>
      <c r="C11" s="63"/>
      <c r="D11" s="60"/>
      <c r="E11" s="82"/>
      <c r="F11" s="100" t="s">
        <v>61</v>
      </c>
      <c r="G11" s="98">
        <f>+I11+J11+R11</f>
        <v>45292000</v>
      </c>
      <c r="H11" s="98"/>
      <c r="I11" s="98">
        <v>11500000</v>
      </c>
      <c r="J11" s="98">
        <v>14400000</v>
      </c>
      <c r="K11" s="98"/>
      <c r="L11" s="98"/>
      <c r="M11" s="98"/>
      <c r="N11" s="98"/>
      <c r="O11" s="98"/>
      <c r="P11" s="98"/>
      <c r="Q11" s="98"/>
      <c r="R11" s="98">
        <v>19392000</v>
      </c>
      <c r="S11" s="98"/>
      <c r="T11" s="115"/>
      <c r="U11" s="112"/>
      <c r="V11" s="113"/>
    </row>
    <row r="12" spans="1:22" s="24" customFormat="1" ht="30" customHeight="1" x14ac:dyDescent="0.25">
      <c r="A12" s="60"/>
      <c r="B12" s="60"/>
      <c r="C12" s="63"/>
      <c r="D12" s="60"/>
      <c r="E12" s="82"/>
      <c r="F12" s="100" t="s">
        <v>25</v>
      </c>
      <c r="G12" s="98">
        <v>54000000</v>
      </c>
      <c r="H12" s="101"/>
      <c r="I12" s="101"/>
      <c r="J12" s="98"/>
      <c r="K12" s="98"/>
      <c r="L12" s="101"/>
      <c r="M12" s="98">
        <v>0</v>
      </c>
      <c r="N12" s="98"/>
      <c r="O12" s="98"/>
      <c r="P12" s="98"/>
      <c r="Q12" s="98"/>
      <c r="R12" s="98">
        <v>54000000</v>
      </c>
      <c r="S12" s="98"/>
      <c r="T12" s="115"/>
      <c r="U12" s="112"/>
      <c r="V12" s="113"/>
    </row>
    <row r="13" spans="1:22" s="24" customFormat="1" ht="30" customHeight="1" x14ac:dyDescent="0.25">
      <c r="A13" s="60"/>
      <c r="B13" s="60"/>
      <c r="C13" s="63"/>
      <c r="D13" s="60"/>
      <c r="E13" s="82"/>
      <c r="F13" s="100" t="s">
        <v>62</v>
      </c>
      <c r="G13" s="98">
        <f>SUM(H13:S13)</f>
        <v>7500000</v>
      </c>
      <c r="H13" s="98"/>
      <c r="I13" s="98"/>
      <c r="J13" s="98">
        <v>1500000</v>
      </c>
      <c r="K13" s="98"/>
      <c r="L13" s="98"/>
      <c r="M13" s="99"/>
      <c r="N13" s="98"/>
      <c r="O13" s="98"/>
      <c r="P13" s="98"/>
      <c r="Q13" s="98"/>
      <c r="R13" s="98">
        <v>6000000</v>
      </c>
      <c r="S13" s="98"/>
      <c r="T13" s="115"/>
      <c r="U13" s="112"/>
      <c r="V13" s="113"/>
    </row>
    <row r="14" spans="1:22" s="24" customFormat="1" ht="30" customHeight="1" x14ac:dyDescent="0.25">
      <c r="A14" s="60"/>
      <c r="B14" s="60"/>
      <c r="C14" s="63"/>
      <c r="D14" s="60"/>
      <c r="E14" s="82"/>
      <c r="F14" s="100" t="s">
        <v>63</v>
      </c>
      <c r="G14" s="98">
        <f>SUM(H14:S14)</f>
        <v>4200000</v>
      </c>
      <c r="H14" s="98"/>
      <c r="I14" s="98"/>
      <c r="J14" s="98">
        <v>1050000</v>
      </c>
      <c r="K14" s="98"/>
      <c r="L14" s="98"/>
      <c r="M14" s="99"/>
      <c r="N14" s="98"/>
      <c r="O14" s="98"/>
      <c r="P14" s="98"/>
      <c r="Q14" s="98"/>
      <c r="R14" s="98">
        <v>3150000</v>
      </c>
      <c r="S14" s="98"/>
      <c r="T14" s="115"/>
      <c r="U14" s="112"/>
      <c r="V14" s="113"/>
    </row>
    <row r="15" spans="1:22" s="24" customFormat="1" ht="30" customHeight="1" x14ac:dyDescent="0.25">
      <c r="A15" s="60"/>
      <c r="B15" s="60"/>
      <c r="C15" s="63"/>
      <c r="D15" s="60"/>
      <c r="E15" s="82"/>
      <c r="F15" s="100" t="s">
        <v>72</v>
      </c>
      <c r="G15" s="98">
        <f>SUM(H15:S15)</f>
        <v>10000000</v>
      </c>
      <c r="H15" s="98"/>
      <c r="I15" s="98"/>
      <c r="J15" s="98"/>
      <c r="K15" s="98"/>
      <c r="L15" s="98"/>
      <c r="M15" s="99"/>
      <c r="N15" s="98"/>
      <c r="O15" s="98"/>
      <c r="P15" s="98"/>
      <c r="Q15" s="98"/>
      <c r="R15" s="98">
        <v>10000000</v>
      </c>
      <c r="S15" s="98"/>
      <c r="T15" s="115"/>
      <c r="U15" s="112"/>
      <c r="V15" s="113"/>
    </row>
    <row r="16" spans="1:22" s="24" customFormat="1" ht="30" customHeight="1" x14ac:dyDescent="0.25">
      <c r="A16" s="60"/>
      <c r="B16" s="60"/>
      <c r="C16" s="63"/>
      <c r="D16" s="60"/>
      <c r="E16" s="82"/>
      <c r="F16" s="100" t="s">
        <v>64</v>
      </c>
      <c r="G16" s="98">
        <f>SUM(H16:S16)</f>
        <v>35110000</v>
      </c>
      <c r="H16" s="98"/>
      <c r="I16" s="98"/>
      <c r="J16" s="98"/>
      <c r="K16" s="98"/>
      <c r="L16" s="98"/>
      <c r="M16" s="99"/>
      <c r="N16" s="98"/>
      <c r="O16" s="98"/>
      <c r="P16" s="98"/>
      <c r="Q16" s="98"/>
      <c r="R16" s="98">
        <v>35110000</v>
      </c>
      <c r="S16" s="98"/>
      <c r="T16" s="115"/>
      <c r="U16" s="112"/>
      <c r="V16" s="113"/>
    </row>
    <row r="17" spans="1:22" s="24" customFormat="1" ht="30" customHeight="1" x14ac:dyDescent="0.25">
      <c r="A17" s="60"/>
      <c r="B17" s="60"/>
      <c r="C17" s="63"/>
      <c r="D17" s="60"/>
      <c r="E17" s="82"/>
      <c r="F17" s="100" t="s">
        <v>65</v>
      </c>
      <c r="G17" s="98">
        <f>SUM(H17:S17)</f>
        <v>8000000</v>
      </c>
      <c r="H17" s="98"/>
      <c r="I17" s="98"/>
      <c r="J17" s="98"/>
      <c r="K17" s="98"/>
      <c r="L17" s="98"/>
      <c r="M17" s="99"/>
      <c r="N17" s="98"/>
      <c r="O17" s="98"/>
      <c r="P17" s="98"/>
      <c r="Q17" s="98"/>
      <c r="R17" s="98">
        <v>8000000</v>
      </c>
      <c r="S17" s="98"/>
      <c r="T17" s="115"/>
      <c r="U17" s="112"/>
      <c r="V17" s="113"/>
    </row>
    <row r="18" spans="1:22" s="24" customFormat="1" ht="30" customHeight="1" x14ac:dyDescent="0.25">
      <c r="A18" s="60"/>
      <c r="B18" s="60"/>
      <c r="C18" s="63"/>
      <c r="D18" s="60"/>
      <c r="E18" s="82"/>
      <c r="F18" s="100" t="s">
        <v>73</v>
      </c>
      <c r="G18" s="98">
        <f>SUM(H18:S18)</f>
        <v>20000000</v>
      </c>
      <c r="H18" s="98"/>
      <c r="I18" s="98"/>
      <c r="J18" s="98"/>
      <c r="K18" s="98"/>
      <c r="L18" s="98"/>
      <c r="M18" s="99"/>
      <c r="N18" s="98"/>
      <c r="O18" s="98"/>
      <c r="P18" s="98"/>
      <c r="Q18" s="98"/>
      <c r="R18" s="98">
        <v>20000000</v>
      </c>
      <c r="S18" s="98"/>
      <c r="T18" s="115"/>
      <c r="U18" s="112"/>
      <c r="V18" s="113"/>
    </row>
    <row r="19" spans="1:22" s="24" customFormat="1" ht="30" customHeight="1" x14ac:dyDescent="0.25">
      <c r="A19" s="61"/>
      <c r="B19" s="61"/>
      <c r="C19" s="64"/>
      <c r="D19" s="61"/>
      <c r="E19" s="83"/>
      <c r="F19" s="120" t="s">
        <v>66</v>
      </c>
      <c r="G19" s="121">
        <f>SUM(H19:S19)</f>
        <v>199380000</v>
      </c>
      <c r="H19" s="121">
        <v>9000000</v>
      </c>
      <c r="I19" s="121">
        <v>17000000</v>
      </c>
      <c r="J19" s="121">
        <v>45000000</v>
      </c>
      <c r="K19" s="121">
        <v>9000000</v>
      </c>
      <c r="L19" s="121">
        <v>0</v>
      </c>
      <c r="M19" s="121">
        <v>9000000</v>
      </c>
      <c r="N19" s="121">
        <v>0</v>
      </c>
      <c r="O19" s="121">
        <v>9000000</v>
      </c>
      <c r="P19" s="121">
        <v>0</v>
      </c>
      <c r="Q19" s="121">
        <v>9000000</v>
      </c>
      <c r="R19" s="121">
        <v>92380000</v>
      </c>
      <c r="S19" s="121"/>
      <c r="T19" s="115"/>
      <c r="U19" s="112"/>
      <c r="V19" s="112"/>
    </row>
    <row r="20" spans="1:22" s="24" customFormat="1" ht="30" customHeight="1" x14ac:dyDescent="0.25">
      <c r="A20" s="47">
        <v>2</v>
      </c>
      <c r="B20" s="47" t="s">
        <v>57</v>
      </c>
      <c r="C20" s="50">
        <f>+E20</f>
        <v>314365000</v>
      </c>
      <c r="D20" s="47" t="s">
        <v>56</v>
      </c>
      <c r="E20" s="50">
        <f>+G20+G21+G22+G23+G24+G25+G26+G27</f>
        <v>314365000</v>
      </c>
      <c r="F20" s="117" t="s">
        <v>21</v>
      </c>
      <c r="G20" s="118">
        <f>SUM(H20:S20)</f>
        <v>5965000</v>
      </c>
      <c r="H20" s="119"/>
      <c r="I20" s="119"/>
      <c r="J20" s="119"/>
      <c r="K20" s="119">
        <v>5965000</v>
      </c>
      <c r="L20" s="119"/>
      <c r="M20" s="119"/>
      <c r="N20" s="119"/>
      <c r="O20" s="119"/>
      <c r="P20" s="119"/>
      <c r="Q20" s="119"/>
      <c r="R20" s="119"/>
      <c r="S20" s="119"/>
      <c r="T20" s="115"/>
      <c r="U20" s="113"/>
      <c r="V20" s="113"/>
    </row>
    <row r="21" spans="1:22" s="24" customFormat="1" ht="30" customHeight="1" x14ac:dyDescent="0.25">
      <c r="A21" s="48"/>
      <c r="B21" s="48"/>
      <c r="C21" s="51"/>
      <c r="D21" s="48"/>
      <c r="E21" s="51"/>
      <c r="F21" s="102" t="s">
        <v>67</v>
      </c>
      <c r="G21" s="43">
        <f>SUM(H21:S21)</f>
        <v>58210000</v>
      </c>
      <c r="H21" s="40">
        <v>11900000</v>
      </c>
      <c r="I21" s="40">
        <v>2000000</v>
      </c>
      <c r="J21" s="40"/>
      <c r="K21" s="40">
        <v>22155000</v>
      </c>
      <c r="L21" s="40"/>
      <c r="M21" s="40"/>
      <c r="N21" s="40"/>
      <c r="O21" s="40"/>
      <c r="P21" s="40"/>
      <c r="Q21" s="40">
        <v>22155000</v>
      </c>
      <c r="R21" s="40"/>
      <c r="S21" s="40"/>
      <c r="T21" s="115"/>
      <c r="U21" s="112"/>
      <c r="V21" s="112"/>
    </row>
    <row r="22" spans="1:22" s="24" customFormat="1" ht="30" customHeight="1" x14ac:dyDescent="0.25">
      <c r="A22" s="48"/>
      <c r="B22" s="48"/>
      <c r="C22" s="51"/>
      <c r="D22" s="48"/>
      <c r="E22" s="51"/>
      <c r="F22" s="102" t="s">
        <v>25</v>
      </c>
      <c r="G22" s="43">
        <f>SUM(H22:S22)</f>
        <v>7200000</v>
      </c>
      <c r="H22" s="40"/>
      <c r="I22" s="40"/>
      <c r="J22" s="40"/>
      <c r="K22" s="40">
        <v>3600000</v>
      </c>
      <c r="L22" s="40"/>
      <c r="M22" s="40"/>
      <c r="N22" s="40"/>
      <c r="O22" s="40"/>
      <c r="P22" s="40"/>
      <c r="Q22" s="40">
        <v>3600000</v>
      </c>
      <c r="R22" s="40"/>
      <c r="S22" s="40"/>
      <c r="T22" s="115"/>
      <c r="U22" s="113"/>
      <c r="V22" s="113"/>
    </row>
    <row r="23" spans="1:22" s="24" customFormat="1" ht="30" customHeight="1" x14ac:dyDescent="0.25">
      <c r="A23" s="48"/>
      <c r="B23" s="48"/>
      <c r="C23" s="51"/>
      <c r="D23" s="48"/>
      <c r="E23" s="51"/>
      <c r="F23" s="102" t="s">
        <v>62</v>
      </c>
      <c r="G23" s="43">
        <f>SUM(H23:S23)</f>
        <v>4000000</v>
      </c>
      <c r="H23" s="40"/>
      <c r="I23" s="40"/>
      <c r="J23" s="40"/>
      <c r="K23" s="40">
        <v>2000000</v>
      </c>
      <c r="L23" s="40"/>
      <c r="M23" s="40"/>
      <c r="N23" s="40"/>
      <c r="O23" s="40"/>
      <c r="P23" s="40"/>
      <c r="Q23" s="40">
        <v>2000000</v>
      </c>
      <c r="R23" s="40"/>
      <c r="S23" s="40"/>
      <c r="T23" s="115"/>
      <c r="U23" s="113"/>
      <c r="V23" s="113"/>
    </row>
    <row r="24" spans="1:22" s="24" customFormat="1" ht="30" customHeight="1" x14ac:dyDescent="0.25">
      <c r="A24" s="48"/>
      <c r="B24" s="48"/>
      <c r="C24" s="51"/>
      <c r="D24" s="48"/>
      <c r="E24" s="51"/>
      <c r="F24" s="102" t="s">
        <v>68</v>
      </c>
      <c r="G24" s="43">
        <f>SUM(H24:S24)</f>
        <v>3950000</v>
      </c>
      <c r="H24" s="40"/>
      <c r="I24" s="40"/>
      <c r="J24" s="40"/>
      <c r="K24" s="40">
        <v>2100000</v>
      </c>
      <c r="L24" s="40"/>
      <c r="M24" s="40"/>
      <c r="N24" s="40"/>
      <c r="O24" s="40"/>
      <c r="P24" s="40"/>
      <c r="Q24" s="40">
        <v>1850000</v>
      </c>
      <c r="R24" s="40"/>
      <c r="S24" s="40"/>
      <c r="T24" s="115"/>
      <c r="U24" s="113"/>
      <c r="V24" s="113"/>
    </row>
    <row r="25" spans="1:22" s="24" customFormat="1" ht="30" customHeight="1" x14ac:dyDescent="0.25">
      <c r="A25" s="48"/>
      <c r="B25" s="48"/>
      <c r="C25" s="51"/>
      <c r="D25" s="48"/>
      <c r="E25" s="51"/>
      <c r="F25" s="102" t="s">
        <v>63</v>
      </c>
      <c r="G25" s="43">
        <f>SUM(H25:S25)</f>
        <v>22500000</v>
      </c>
      <c r="H25" s="40"/>
      <c r="I25" s="40"/>
      <c r="J25" s="40"/>
      <c r="K25" s="40">
        <v>11250000</v>
      </c>
      <c r="L25" s="40"/>
      <c r="M25" s="40"/>
      <c r="N25" s="40"/>
      <c r="O25" s="40"/>
      <c r="P25" s="40"/>
      <c r="Q25" s="40">
        <v>11250000</v>
      </c>
      <c r="R25" s="40"/>
      <c r="S25" s="40"/>
      <c r="T25" s="115"/>
      <c r="U25" s="113"/>
      <c r="V25" s="113"/>
    </row>
    <row r="26" spans="1:22" s="24" customFormat="1" ht="30" customHeight="1" x14ac:dyDescent="0.25">
      <c r="A26" s="48"/>
      <c r="B26" s="48"/>
      <c r="C26" s="51"/>
      <c r="D26" s="48"/>
      <c r="E26" s="51"/>
      <c r="F26" s="103" t="s">
        <v>69</v>
      </c>
      <c r="G26" s="43">
        <f>SUM(H26:S26)</f>
        <v>30000000</v>
      </c>
      <c r="H26" s="40"/>
      <c r="I26" s="40"/>
      <c r="J26" s="40"/>
      <c r="K26" s="40">
        <v>15000000</v>
      </c>
      <c r="L26" s="40"/>
      <c r="M26" s="40"/>
      <c r="N26" s="40"/>
      <c r="O26" s="40"/>
      <c r="P26" s="40"/>
      <c r="Q26" s="40">
        <v>15000000</v>
      </c>
      <c r="R26" s="40"/>
      <c r="S26" s="40"/>
      <c r="T26" s="115"/>
      <c r="U26" s="113"/>
      <c r="V26" s="113"/>
    </row>
    <row r="27" spans="1:22" s="24" customFormat="1" ht="30" customHeight="1" x14ac:dyDescent="0.25">
      <c r="A27" s="49"/>
      <c r="B27" s="49"/>
      <c r="C27" s="52"/>
      <c r="D27" s="49"/>
      <c r="E27" s="52"/>
      <c r="F27" s="41" t="s">
        <v>66</v>
      </c>
      <c r="G27" s="109">
        <f>SUM(H27:S27)</f>
        <v>182540000</v>
      </c>
      <c r="H27" s="42">
        <v>19000000</v>
      </c>
      <c r="I27" s="42">
        <v>16000000</v>
      </c>
      <c r="J27" s="42">
        <v>0</v>
      </c>
      <c r="K27" s="42">
        <v>40000000</v>
      </c>
      <c r="L27" s="42">
        <v>0</v>
      </c>
      <c r="M27" s="42">
        <v>0</v>
      </c>
      <c r="N27" s="42"/>
      <c r="O27" s="42"/>
      <c r="P27" s="42"/>
      <c r="Q27" s="42">
        <v>40000000</v>
      </c>
      <c r="R27" s="42">
        <v>67540000</v>
      </c>
      <c r="S27" s="42"/>
      <c r="T27" s="115"/>
      <c r="U27" s="112"/>
      <c r="V27" s="113"/>
    </row>
    <row r="28" spans="1:22" s="86" customFormat="1" ht="30" customHeight="1" x14ac:dyDescent="0.25">
      <c r="A28" s="84">
        <v>3</v>
      </c>
      <c r="B28" s="84" t="s">
        <v>53</v>
      </c>
      <c r="C28" s="85">
        <f>+E28</f>
        <v>222329000</v>
      </c>
      <c r="D28" s="84" t="str">
        <f>+B28</f>
        <v>Koordinasi dan Pengelolaan Kas Daerah</v>
      </c>
      <c r="E28" s="85">
        <f>+G28+G29+G30+G31+G32+G33+G34+G35</f>
        <v>222329000</v>
      </c>
      <c r="F28" s="106" t="s">
        <v>21</v>
      </c>
      <c r="G28" s="107">
        <f>SUM(H28:S28)</f>
        <v>3832000</v>
      </c>
      <c r="H28" s="108"/>
      <c r="I28" s="108"/>
      <c r="J28" s="108"/>
      <c r="K28" s="108"/>
      <c r="L28" s="108">
        <v>3832000</v>
      </c>
      <c r="M28" s="108"/>
      <c r="N28" s="108"/>
      <c r="O28" s="108"/>
      <c r="P28" s="108"/>
      <c r="Q28" s="108"/>
      <c r="R28" s="108"/>
      <c r="S28" s="108"/>
      <c r="T28" s="115"/>
      <c r="U28" s="113"/>
      <c r="V28" s="113"/>
    </row>
    <row r="29" spans="1:22" s="86" customFormat="1" ht="30" customHeight="1" x14ac:dyDescent="0.25">
      <c r="A29" s="87"/>
      <c r="B29" s="87"/>
      <c r="C29" s="88"/>
      <c r="D29" s="87"/>
      <c r="E29" s="88"/>
      <c r="F29" s="104" t="s">
        <v>67</v>
      </c>
      <c r="G29" s="89">
        <f t="shared" ref="G29:G35" si="0">SUM(H29:S29)</f>
        <v>11002000</v>
      </c>
      <c r="H29" s="90"/>
      <c r="I29" s="90"/>
      <c r="J29" s="90"/>
      <c r="K29" s="90">
        <v>2640000</v>
      </c>
      <c r="L29" s="90"/>
      <c r="M29" s="90">
        <v>0</v>
      </c>
      <c r="N29" s="90">
        <v>2640000</v>
      </c>
      <c r="O29" s="90"/>
      <c r="P29" s="90">
        <v>2640000</v>
      </c>
      <c r="Q29" s="90"/>
      <c r="R29" s="90">
        <v>3082000</v>
      </c>
      <c r="S29" s="90"/>
      <c r="T29" s="115"/>
      <c r="U29" s="112"/>
      <c r="V29" s="112"/>
    </row>
    <row r="30" spans="1:22" s="86" customFormat="1" ht="30" customHeight="1" x14ac:dyDescent="0.25">
      <c r="A30" s="87"/>
      <c r="B30" s="87"/>
      <c r="C30" s="88"/>
      <c r="D30" s="87"/>
      <c r="E30" s="88"/>
      <c r="F30" s="104" t="s">
        <v>25</v>
      </c>
      <c r="G30" s="89">
        <f t="shared" si="0"/>
        <v>7200000</v>
      </c>
      <c r="H30" s="90"/>
      <c r="I30" s="90"/>
      <c r="J30" s="90"/>
      <c r="K30" s="90"/>
      <c r="L30" s="90"/>
      <c r="M30" s="90"/>
      <c r="N30" s="90">
        <v>3600000</v>
      </c>
      <c r="O30" s="90"/>
      <c r="P30" s="90"/>
      <c r="Q30" s="90">
        <v>3600000</v>
      </c>
      <c r="R30" s="90"/>
      <c r="S30" s="90"/>
      <c r="T30" s="115"/>
      <c r="U30" s="113"/>
      <c r="V30" s="113"/>
    </row>
    <row r="31" spans="1:22" s="86" customFormat="1" ht="30" customHeight="1" x14ac:dyDescent="0.25">
      <c r="A31" s="87"/>
      <c r="B31" s="87"/>
      <c r="C31" s="88"/>
      <c r="D31" s="87"/>
      <c r="E31" s="88"/>
      <c r="F31" s="104" t="s">
        <v>62</v>
      </c>
      <c r="G31" s="89">
        <f t="shared" si="0"/>
        <v>2000000</v>
      </c>
      <c r="H31" s="90"/>
      <c r="I31" s="90"/>
      <c r="J31" s="90"/>
      <c r="K31" s="90"/>
      <c r="L31" s="90"/>
      <c r="M31" s="90"/>
      <c r="N31" s="90">
        <v>2000000</v>
      </c>
      <c r="O31" s="90"/>
      <c r="P31" s="90"/>
      <c r="Q31" s="90"/>
      <c r="R31" s="90"/>
      <c r="S31" s="90"/>
      <c r="T31" s="115"/>
      <c r="U31" s="113"/>
      <c r="V31" s="113"/>
    </row>
    <row r="32" spans="1:22" s="86" customFormat="1" ht="30" customHeight="1" x14ac:dyDescent="0.25">
      <c r="A32" s="87"/>
      <c r="B32" s="87"/>
      <c r="C32" s="88"/>
      <c r="D32" s="87"/>
      <c r="E32" s="88"/>
      <c r="F32" s="104" t="s">
        <v>63</v>
      </c>
      <c r="G32" s="89">
        <f t="shared" si="0"/>
        <v>1050000</v>
      </c>
      <c r="H32" s="90"/>
      <c r="I32" s="90"/>
      <c r="J32" s="90"/>
      <c r="K32" s="90"/>
      <c r="L32" s="90"/>
      <c r="M32" s="90"/>
      <c r="N32" s="90">
        <v>1050000</v>
      </c>
      <c r="O32" s="90"/>
      <c r="P32" s="90"/>
      <c r="Q32" s="90"/>
      <c r="R32" s="90"/>
      <c r="S32" s="90"/>
      <c r="T32" s="115"/>
      <c r="U32" s="113"/>
      <c r="V32" s="113"/>
    </row>
    <row r="33" spans="1:22" s="86" customFormat="1" ht="30" customHeight="1" x14ac:dyDescent="0.25">
      <c r="A33" s="87"/>
      <c r="B33" s="87"/>
      <c r="C33" s="88"/>
      <c r="D33" s="87"/>
      <c r="E33" s="88"/>
      <c r="F33" s="104" t="s">
        <v>74</v>
      </c>
      <c r="G33" s="89">
        <f t="shared" si="0"/>
        <v>17000000</v>
      </c>
      <c r="H33" s="90"/>
      <c r="I33" s="90"/>
      <c r="J33" s="90"/>
      <c r="K33" s="90"/>
      <c r="L33" s="90"/>
      <c r="M33" s="90"/>
      <c r="N33" s="90">
        <v>17000000</v>
      </c>
      <c r="O33" s="90"/>
      <c r="P33" s="90"/>
      <c r="Q33" s="90"/>
      <c r="R33" s="90"/>
      <c r="S33" s="90"/>
      <c r="T33" s="115"/>
      <c r="U33" s="113"/>
      <c r="V33" s="113"/>
    </row>
    <row r="34" spans="1:22" s="86" customFormat="1" ht="30" customHeight="1" x14ac:dyDescent="0.25">
      <c r="A34" s="87"/>
      <c r="B34" s="87"/>
      <c r="C34" s="88"/>
      <c r="D34" s="87"/>
      <c r="E34" s="88"/>
      <c r="F34" s="105" t="s">
        <v>69</v>
      </c>
      <c r="G34" s="89">
        <f t="shared" si="0"/>
        <v>30000000</v>
      </c>
      <c r="H34" s="90"/>
      <c r="I34" s="90"/>
      <c r="J34" s="90"/>
      <c r="K34" s="90"/>
      <c r="L34" s="90"/>
      <c r="M34" s="90"/>
      <c r="N34" s="90">
        <v>30000000</v>
      </c>
      <c r="O34" s="90"/>
      <c r="P34" s="90"/>
      <c r="Q34" s="90"/>
      <c r="R34" s="90"/>
      <c r="S34" s="90"/>
      <c r="T34" s="115"/>
      <c r="U34" s="113"/>
      <c r="V34" s="113"/>
    </row>
    <row r="35" spans="1:22" s="86" customFormat="1" ht="30" customHeight="1" x14ac:dyDescent="0.25">
      <c r="A35" s="91"/>
      <c r="B35" s="91"/>
      <c r="C35" s="92"/>
      <c r="D35" s="91"/>
      <c r="E35" s="92"/>
      <c r="F35" s="93" t="s">
        <v>66</v>
      </c>
      <c r="G35" s="110">
        <f t="shared" si="0"/>
        <v>150245000</v>
      </c>
      <c r="H35" s="94"/>
      <c r="I35" s="94">
        <v>32000000</v>
      </c>
      <c r="J35" s="94">
        <v>13000000</v>
      </c>
      <c r="K35" s="94">
        <v>30000000</v>
      </c>
      <c r="L35" s="94">
        <v>0</v>
      </c>
      <c r="M35" s="94">
        <v>0</v>
      </c>
      <c r="N35" s="94">
        <v>35245000</v>
      </c>
      <c r="O35" s="94">
        <v>0</v>
      </c>
      <c r="P35" s="94">
        <v>0</v>
      </c>
      <c r="Q35" s="94">
        <v>40000000</v>
      </c>
      <c r="R35" s="94"/>
      <c r="S35" s="94"/>
      <c r="T35" s="116"/>
      <c r="U35" s="112"/>
      <c r="V35" s="113"/>
    </row>
    <row r="36" spans="1:22" ht="30" customHeight="1" x14ac:dyDescent="0.25">
      <c r="F36" s="44"/>
    </row>
    <row r="37" spans="1:22" ht="30" customHeight="1" x14ac:dyDescent="0.25">
      <c r="F37" s="44"/>
    </row>
    <row r="38" spans="1:22" ht="30" customHeight="1" x14ac:dyDescent="0.25">
      <c r="B38" s="6" t="s">
        <v>5</v>
      </c>
      <c r="F38" s="45"/>
    </row>
    <row r="39" spans="1:22" ht="15" customHeight="1" x14ac:dyDescent="0.25">
      <c r="A39" s="7">
        <v>1</v>
      </c>
      <c r="B39" s="1" t="s">
        <v>6</v>
      </c>
      <c r="D39" s="1"/>
      <c r="F39" s="45"/>
    </row>
    <row r="40" spans="1:22" x14ac:dyDescent="0.25">
      <c r="A40" s="7">
        <v>2</v>
      </c>
      <c r="B40" s="1" t="s">
        <v>75</v>
      </c>
      <c r="D40" s="1"/>
      <c r="F40" s="1"/>
    </row>
    <row r="41" spans="1:22" ht="15" customHeight="1" x14ac:dyDescent="0.25">
      <c r="A41" s="7">
        <v>3</v>
      </c>
      <c r="B41" s="1" t="s">
        <v>76</v>
      </c>
      <c r="D41" s="1"/>
      <c r="F41" s="1"/>
    </row>
    <row r="42" spans="1:22" ht="15" customHeight="1" x14ac:dyDescent="0.25">
      <c r="A42" s="7">
        <v>4</v>
      </c>
      <c r="B42" s="1" t="s">
        <v>77</v>
      </c>
      <c r="D42" s="1"/>
      <c r="F42" s="1"/>
    </row>
    <row r="43" spans="1:22" x14ac:dyDescent="0.25">
      <c r="A43" s="7">
        <v>5</v>
      </c>
      <c r="B43" s="1" t="s">
        <v>78</v>
      </c>
      <c r="D43" s="1"/>
      <c r="F43" s="1"/>
    </row>
    <row r="44" spans="1:22" x14ac:dyDescent="0.25">
      <c r="A44" s="7">
        <v>6</v>
      </c>
      <c r="B44" s="1" t="s">
        <v>79</v>
      </c>
      <c r="D44" s="1"/>
      <c r="F44" s="1"/>
    </row>
    <row r="45" spans="1:22" x14ac:dyDescent="0.25">
      <c r="A45" s="7">
        <v>7</v>
      </c>
      <c r="B45" s="1" t="s">
        <v>80</v>
      </c>
      <c r="D45" s="1"/>
      <c r="F45" s="1"/>
    </row>
    <row r="46" spans="1:22" x14ac:dyDescent="0.25">
      <c r="A46" s="7">
        <v>8</v>
      </c>
      <c r="B46" s="1" t="s">
        <v>17</v>
      </c>
      <c r="D46" s="1"/>
      <c r="F46" s="1"/>
    </row>
    <row r="47" spans="1:22" x14ac:dyDescent="0.25">
      <c r="A47" s="7">
        <v>9</v>
      </c>
      <c r="B47" s="1" t="s">
        <v>18</v>
      </c>
      <c r="D47" s="1"/>
      <c r="F47" s="1"/>
    </row>
    <row r="48" spans="1:22" x14ac:dyDescent="0.25">
      <c r="A48" s="7"/>
      <c r="B48" s="1"/>
      <c r="D48" s="1"/>
      <c r="F48" s="1"/>
    </row>
    <row r="49" spans="1:6" x14ac:dyDescent="0.25">
      <c r="A49" s="7"/>
      <c r="B49" s="1"/>
      <c r="D49" s="1"/>
      <c r="F49" s="1"/>
    </row>
    <row r="50" spans="1:6" x14ac:dyDescent="0.25">
      <c r="A50" s="7"/>
      <c r="B50" s="1"/>
      <c r="D50" s="1"/>
      <c r="F50" s="1"/>
    </row>
    <row r="51" spans="1:6" x14ac:dyDescent="0.25">
      <c r="A51" s="7"/>
      <c r="B51" s="1"/>
      <c r="D51" s="1"/>
      <c r="F51" s="1"/>
    </row>
    <row r="52" spans="1:6" x14ac:dyDescent="0.25">
      <c r="A52" s="7"/>
      <c r="B52" s="1"/>
      <c r="D52" s="1"/>
      <c r="F52" s="1"/>
    </row>
    <row r="53" spans="1:6" x14ac:dyDescent="0.25">
      <c r="A53" s="7"/>
      <c r="B53" s="1"/>
      <c r="D53" s="1"/>
      <c r="F53" s="1"/>
    </row>
    <row r="54" spans="1:6" x14ac:dyDescent="0.25">
      <c r="A54" s="7"/>
      <c r="B54" s="1"/>
      <c r="D54" s="1"/>
      <c r="F54" s="1"/>
    </row>
    <row r="55" spans="1:6" x14ac:dyDescent="0.25">
      <c r="A55" s="7"/>
      <c r="B55" s="1"/>
      <c r="D55" s="1"/>
      <c r="F55" s="1"/>
    </row>
    <row r="56" spans="1:6" x14ac:dyDescent="0.25">
      <c r="A56" s="7"/>
      <c r="B56" s="1"/>
      <c r="D56" s="1"/>
      <c r="F56" s="1"/>
    </row>
    <row r="57" spans="1:6" x14ac:dyDescent="0.25">
      <c r="A57" s="7"/>
      <c r="B57" s="1"/>
      <c r="D57" s="1"/>
      <c r="F57" s="1"/>
    </row>
    <row r="58" spans="1:6" x14ac:dyDescent="0.25">
      <c r="A58" s="7"/>
      <c r="B58" s="1"/>
      <c r="D58" s="1"/>
      <c r="F58" s="1"/>
    </row>
    <row r="59" spans="1:6" x14ac:dyDescent="0.25">
      <c r="A59" s="7"/>
      <c r="B59" s="1"/>
      <c r="D59" s="1"/>
      <c r="F59" s="1"/>
    </row>
    <row r="60" spans="1:6" x14ac:dyDescent="0.25">
      <c r="B60" s="1"/>
      <c r="D60" s="1"/>
      <c r="F60" s="1"/>
    </row>
    <row r="61" spans="1:6" x14ac:dyDescent="0.25">
      <c r="B61" s="1"/>
      <c r="D61" s="1"/>
      <c r="F61" s="1"/>
    </row>
    <row r="62" spans="1:6" x14ac:dyDescent="0.25">
      <c r="B62" s="1"/>
      <c r="D62" s="1"/>
      <c r="F62" s="1"/>
    </row>
    <row r="63" spans="1:6" x14ac:dyDescent="0.25">
      <c r="B63" s="1"/>
      <c r="D63" s="1"/>
      <c r="F63" s="1"/>
    </row>
    <row r="64" spans="1:6" x14ac:dyDescent="0.25">
      <c r="B64" s="1"/>
      <c r="D64" s="1"/>
      <c r="F64" s="1"/>
    </row>
    <row r="65" spans="2:6" x14ac:dyDescent="0.25">
      <c r="B65" s="1"/>
      <c r="D65" s="1"/>
      <c r="F65" s="1"/>
    </row>
    <row r="66" spans="2:6" x14ac:dyDescent="0.25">
      <c r="B66" s="1"/>
      <c r="D66" s="1"/>
      <c r="F66" s="1"/>
    </row>
    <row r="67" spans="2:6" x14ac:dyDescent="0.25">
      <c r="B67" s="1"/>
      <c r="D67" s="1"/>
      <c r="F67" s="1"/>
    </row>
    <row r="68" spans="2:6" x14ac:dyDescent="0.25">
      <c r="B68" s="1"/>
      <c r="D68" s="1"/>
      <c r="F68" s="1"/>
    </row>
    <row r="69" spans="2:6" x14ac:dyDescent="0.25">
      <c r="B69" s="1"/>
      <c r="D69" s="1"/>
      <c r="F69" s="1"/>
    </row>
    <row r="70" spans="2:6" x14ac:dyDescent="0.25">
      <c r="B70" s="1"/>
      <c r="D70" s="1"/>
      <c r="F70" s="1"/>
    </row>
    <row r="71" spans="2:6" x14ac:dyDescent="0.25">
      <c r="B71" s="1"/>
      <c r="D71" s="1"/>
      <c r="F71" s="1"/>
    </row>
    <row r="72" spans="2:6" x14ac:dyDescent="0.25">
      <c r="B72" s="1"/>
      <c r="D72" s="1"/>
      <c r="F72" s="1"/>
    </row>
    <row r="73" spans="2:6" x14ac:dyDescent="0.25">
      <c r="B73" s="1"/>
      <c r="D73" s="1"/>
      <c r="F73" s="1"/>
    </row>
    <row r="74" spans="2:6" x14ac:dyDescent="0.25">
      <c r="B74" s="1"/>
      <c r="D74" s="1"/>
      <c r="F74" s="1"/>
    </row>
    <row r="75" spans="2:6" x14ac:dyDescent="0.25">
      <c r="B75" s="1"/>
      <c r="D75" s="1"/>
      <c r="F75" s="1"/>
    </row>
    <row r="76" spans="2:6" x14ac:dyDescent="0.25">
      <c r="B76" s="1"/>
      <c r="D76" s="1"/>
      <c r="F76" s="1"/>
    </row>
    <row r="77" spans="2:6" x14ac:dyDescent="0.25">
      <c r="B77" s="1"/>
      <c r="D77" s="1"/>
      <c r="F77" s="1"/>
    </row>
    <row r="78" spans="2:6" x14ac:dyDescent="0.25">
      <c r="B78" s="1"/>
      <c r="D78" s="1"/>
      <c r="F78" s="1"/>
    </row>
    <row r="79" spans="2:6" x14ac:dyDescent="0.25">
      <c r="B79" s="1"/>
      <c r="D79" s="1"/>
      <c r="F79" s="1"/>
    </row>
    <row r="80" spans="2:6" x14ac:dyDescent="0.25">
      <c r="B80" s="1"/>
      <c r="D80" s="1"/>
      <c r="F80" s="1"/>
    </row>
    <row r="81" spans="2:6" x14ac:dyDescent="0.25">
      <c r="B81" s="1"/>
      <c r="D81" s="1"/>
      <c r="F81" s="1"/>
    </row>
    <row r="82" spans="2:6" x14ac:dyDescent="0.25">
      <c r="B82" s="1"/>
      <c r="D82" s="1"/>
      <c r="F82" s="1"/>
    </row>
    <row r="83" spans="2:6" x14ac:dyDescent="0.25">
      <c r="B83" s="1"/>
      <c r="D83" s="1"/>
      <c r="F83" s="1"/>
    </row>
    <row r="84" spans="2:6" x14ac:dyDescent="0.25">
      <c r="B84" s="1"/>
      <c r="D84" s="1"/>
      <c r="F84" s="1"/>
    </row>
    <row r="85" spans="2:6" x14ac:dyDescent="0.25">
      <c r="B85" s="1"/>
      <c r="D85" s="1"/>
      <c r="F85" s="1"/>
    </row>
    <row r="86" spans="2:6" x14ac:dyDescent="0.25">
      <c r="B86" s="1"/>
      <c r="D86" s="1"/>
      <c r="F86" s="1"/>
    </row>
    <row r="87" spans="2:6" x14ac:dyDescent="0.25">
      <c r="B87" s="1"/>
      <c r="D87" s="1"/>
      <c r="F87" s="1"/>
    </row>
    <row r="88" spans="2:6" x14ac:dyDescent="0.25">
      <c r="B88" s="1"/>
      <c r="D88" s="1"/>
      <c r="F88" s="1"/>
    </row>
    <row r="89" spans="2:6" x14ac:dyDescent="0.25">
      <c r="B89" s="1"/>
      <c r="D89" s="1"/>
      <c r="F89" s="1"/>
    </row>
    <row r="90" spans="2:6" x14ac:dyDescent="0.25">
      <c r="B90" s="1"/>
      <c r="D90" s="1"/>
      <c r="F90" s="1"/>
    </row>
    <row r="91" spans="2:6" x14ac:dyDescent="0.25">
      <c r="B91" s="1"/>
      <c r="D91" s="1"/>
      <c r="F91" s="1"/>
    </row>
    <row r="92" spans="2:6" x14ac:dyDescent="0.25">
      <c r="B92" s="1"/>
      <c r="D92" s="1"/>
      <c r="F92" s="1"/>
    </row>
    <row r="93" spans="2:6" x14ac:dyDescent="0.25">
      <c r="B93" s="1"/>
      <c r="D93" s="1"/>
      <c r="F93" s="1"/>
    </row>
    <row r="94" spans="2:6" x14ac:dyDescent="0.25">
      <c r="B94" s="1"/>
      <c r="D94" s="1"/>
      <c r="F94" s="1"/>
    </row>
    <row r="95" spans="2:6" x14ac:dyDescent="0.25">
      <c r="B95" s="1"/>
      <c r="D95" s="1"/>
      <c r="F95" s="1"/>
    </row>
    <row r="96" spans="2:6" x14ac:dyDescent="0.25">
      <c r="B96" s="1"/>
      <c r="D96" s="1"/>
      <c r="F96" s="1"/>
    </row>
    <row r="97" spans="2:6" x14ac:dyDescent="0.25">
      <c r="B97" s="1"/>
      <c r="D97" s="1"/>
      <c r="F97" s="1"/>
    </row>
    <row r="98" spans="2:6" x14ac:dyDescent="0.25">
      <c r="B98" s="1"/>
      <c r="D98" s="1"/>
      <c r="F98" s="1"/>
    </row>
    <row r="99" spans="2:6" x14ac:dyDescent="0.25">
      <c r="B99" s="1"/>
      <c r="D99" s="1"/>
      <c r="F99" s="1"/>
    </row>
    <row r="100" spans="2:6" x14ac:dyDescent="0.25">
      <c r="B100" s="1"/>
      <c r="D100" s="1"/>
      <c r="F100" s="1"/>
    </row>
    <row r="101" spans="2:6" x14ac:dyDescent="0.25">
      <c r="B101" s="1"/>
      <c r="D101" s="1"/>
      <c r="F101" s="1"/>
    </row>
    <row r="102" spans="2:6" x14ac:dyDescent="0.25">
      <c r="B102" s="1"/>
      <c r="D102" s="1"/>
      <c r="F102" s="1"/>
    </row>
    <row r="103" spans="2:6" x14ac:dyDescent="0.25">
      <c r="B103" s="1"/>
      <c r="D103" s="1"/>
      <c r="F103" s="1"/>
    </row>
    <row r="104" spans="2:6" x14ac:dyDescent="0.25">
      <c r="B104" s="1"/>
      <c r="D104" s="1"/>
      <c r="F104" s="1"/>
    </row>
    <row r="105" spans="2:6" x14ac:dyDescent="0.25">
      <c r="B105" s="1"/>
      <c r="D105" s="1"/>
      <c r="F105" s="1"/>
    </row>
    <row r="106" spans="2:6" x14ac:dyDescent="0.25">
      <c r="B106" s="1"/>
      <c r="D106" s="1"/>
      <c r="F106" s="1"/>
    </row>
    <row r="107" spans="2:6" x14ac:dyDescent="0.25">
      <c r="B107" s="1"/>
      <c r="D107" s="1"/>
      <c r="F107" s="1"/>
    </row>
    <row r="108" spans="2:6" x14ac:dyDescent="0.25">
      <c r="B108" s="1"/>
      <c r="D108" s="1"/>
      <c r="F108" s="1"/>
    </row>
    <row r="109" spans="2:6" x14ac:dyDescent="0.25">
      <c r="B109" s="1"/>
      <c r="D109" s="1"/>
      <c r="F109" s="1"/>
    </row>
    <row r="110" spans="2:6" x14ac:dyDescent="0.25">
      <c r="B110" s="1"/>
      <c r="D110" s="1"/>
      <c r="F110" s="1"/>
    </row>
    <row r="111" spans="2:6" x14ac:dyDescent="0.25">
      <c r="B111" s="1"/>
      <c r="D111" s="1"/>
      <c r="F111" s="1"/>
    </row>
    <row r="112" spans="2:6" x14ac:dyDescent="0.25">
      <c r="B112" s="1"/>
      <c r="D112" s="1"/>
      <c r="F112" s="1"/>
    </row>
    <row r="113" spans="2:6" x14ac:dyDescent="0.25">
      <c r="B113" s="1"/>
      <c r="D113" s="1"/>
      <c r="F113" s="1"/>
    </row>
    <row r="114" spans="2:6" x14ac:dyDescent="0.25">
      <c r="B114" s="1"/>
      <c r="D114" s="1"/>
      <c r="F114" s="1"/>
    </row>
    <row r="115" spans="2:6" x14ac:dyDescent="0.25">
      <c r="B115" s="1"/>
      <c r="D115" s="1"/>
      <c r="F115" s="1"/>
    </row>
    <row r="116" spans="2:6" x14ac:dyDescent="0.25">
      <c r="B116" s="1"/>
      <c r="D116" s="1"/>
      <c r="F116" s="1"/>
    </row>
    <row r="117" spans="2:6" x14ac:dyDescent="0.25">
      <c r="B117" s="1"/>
      <c r="D117" s="1"/>
      <c r="F117" s="1"/>
    </row>
    <row r="118" spans="2:6" x14ac:dyDescent="0.25">
      <c r="B118" s="1"/>
      <c r="D118" s="1"/>
      <c r="F118" s="1"/>
    </row>
    <row r="119" spans="2:6" x14ac:dyDescent="0.25">
      <c r="B119" s="1"/>
      <c r="D119" s="1"/>
      <c r="F119" s="1"/>
    </row>
    <row r="120" spans="2:6" x14ac:dyDescent="0.25">
      <c r="B120" s="1"/>
      <c r="D120" s="1"/>
      <c r="F120" s="1"/>
    </row>
    <row r="121" spans="2:6" x14ac:dyDescent="0.25">
      <c r="B121" s="1"/>
      <c r="D121" s="1"/>
      <c r="F121" s="1"/>
    </row>
    <row r="122" spans="2:6" x14ac:dyDescent="0.25">
      <c r="B122" s="1"/>
      <c r="D122" s="1"/>
      <c r="F122" s="1"/>
    </row>
    <row r="123" spans="2:6" x14ac:dyDescent="0.25">
      <c r="B123" s="1"/>
      <c r="D123" s="1"/>
      <c r="F123" s="1"/>
    </row>
    <row r="124" spans="2:6" x14ac:dyDescent="0.25">
      <c r="B124" s="1"/>
      <c r="D124" s="1"/>
      <c r="F124" s="1"/>
    </row>
    <row r="125" spans="2:6" x14ac:dyDescent="0.25">
      <c r="B125" s="1"/>
      <c r="D125" s="1"/>
      <c r="F125" s="1"/>
    </row>
    <row r="126" spans="2:6" x14ac:dyDescent="0.25">
      <c r="B126" s="1"/>
      <c r="D126" s="1"/>
      <c r="F126" s="1"/>
    </row>
    <row r="127" spans="2:6" x14ac:dyDescent="0.25">
      <c r="B127" s="1"/>
      <c r="D127" s="1"/>
      <c r="F127" s="1"/>
    </row>
    <row r="128" spans="2:6" x14ac:dyDescent="0.25">
      <c r="B128" s="1"/>
      <c r="D128" s="1"/>
      <c r="F128" s="1"/>
    </row>
    <row r="129" spans="2:6" x14ac:dyDescent="0.25">
      <c r="B129" s="1"/>
      <c r="D129" s="1"/>
      <c r="F129" s="1"/>
    </row>
    <row r="130" spans="2:6" x14ac:dyDescent="0.25">
      <c r="B130" s="1"/>
      <c r="D130" s="1"/>
      <c r="F130" s="1"/>
    </row>
    <row r="131" spans="2:6" x14ac:dyDescent="0.25">
      <c r="B131" s="1"/>
      <c r="D131" s="1"/>
      <c r="F131" s="1"/>
    </row>
    <row r="132" spans="2:6" x14ac:dyDescent="0.25">
      <c r="B132" s="1"/>
      <c r="D132" s="1"/>
      <c r="F132" s="1"/>
    </row>
    <row r="133" spans="2:6" x14ac:dyDescent="0.25">
      <c r="B133" s="1"/>
      <c r="D133" s="1"/>
      <c r="F133" s="1"/>
    </row>
    <row r="134" spans="2:6" x14ac:dyDescent="0.25">
      <c r="B134" s="1"/>
      <c r="D134" s="1"/>
      <c r="F134" s="1"/>
    </row>
    <row r="135" spans="2:6" x14ac:dyDescent="0.25">
      <c r="B135" s="1"/>
      <c r="D135" s="1"/>
      <c r="F135" s="1"/>
    </row>
    <row r="136" spans="2:6" x14ac:dyDescent="0.25">
      <c r="B136" s="1"/>
      <c r="D136" s="1"/>
      <c r="F136" s="1"/>
    </row>
    <row r="137" spans="2:6" x14ac:dyDescent="0.25">
      <c r="B137" s="1"/>
      <c r="D137" s="1"/>
      <c r="F137" s="1"/>
    </row>
    <row r="138" spans="2:6" x14ac:dyDescent="0.25">
      <c r="B138" s="1"/>
      <c r="D138" s="1"/>
      <c r="F138" s="1"/>
    </row>
    <row r="139" spans="2:6" x14ac:dyDescent="0.25">
      <c r="B139" s="1"/>
      <c r="D139" s="1"/>
      <c r="F139" s="1"/>
    </row>
    <row r="140" spans="2:6" x14ac:dyDescent="0.25">
      <c r="B140" s="1"/>
      <c r="D140" s="1"/>
      <c r="F140" s="1"/>
    </row>
    <row r="141" spans="2:6" x14ac:dyDescent="0.25">
      <c r="B141" s="1"/>
      <c r="D141" s="1"/>
      <c r="F141" s="1"/>
    </row>
    <row r="142" spans="2:6" x14ac:dyDescent="0.25">
      <c r="B142" s="1"/>
      <c r="D142" s="1"/>
      <c r="F142" s="1"/>
    </row>
    <row r="143" spans="2:6" x14ac:dyDescent="0.25">
      <c r="B143" s="1"/>
      <c r="D143" s="1"/>
      <c r="F143" s="1"/>
    </row>
    <row r="144" spans="2:6" x14ac:dyDescent="0.25">
      <c r="B144" s="1"/>
      <c r="D144" s="1"/>
      <c r="F144" s="1"/>
    </row>
    <row r="145" spans="2:6" x14ac:dyDescent="0.25">
      <c r="B145" s="1"/>
      <c r="D145" s="1"/>
      <c r="F145" s="1"/>
    </row>
    <row r="146" spans="2:6" x14ac:dyDescent="0.25">
      <c r="B146" s="1"/>
      <c r="D146" s="1"/>
      <c r="F146" s="1"/>
    </row>
    <row r="147" spans="2:6" x14ac:dyDescent="0.25">
      <c r="B147" s="1"/>
      <c r="D147" s="1"/>
      <c r="F147" s="1"/>
    </row>
    <row r="148" spans="2:6" x14ac:dyDescent="0.25">
      <c r="B148" s="1"/>
      <c r="D148" s="1"/>
      <c r="F148" s="1"/>
    </row>
    <row r="149" spans="2:6" x14ac:dyDescent="0.25">
      <c r="B149" s="1"/>
      <c r="D149" s="1"/>
      <c r="F149" s="1"/>
    </row>
    <row r="150" spans="2:6" x14ac:dyDescent="0.25">
      <c r="B150" s="1"/>
      <c r="D150" s="1"/>
      <c r="F150" s="1"/>
    </row>
    <row r="151" spans="2:6" x14ac:dyDescent="0.25">
      <c r="B151" s="1"/>
      <c r="D151" s="1"/>
      <c r="F151" s="1"/>
    </row>
    <row r="152" spans="2:6" x14ac:dyDescent="0.25">
      <c r="B152" s="1"/>
      <c r="D152" s="1"/>
      <c r="F152" s="1"/>
    </row>
    <row r="153" spans="2:6" x14ac:dyDescent="0.25">
      <c r="B153" s="1"/>
      <c r="D153" s="1"/>
      <c r="F153" s="1"/>
    </row>
    <row r="154" spans="2:6" x14ac:dyDescent="0.25">
      <c r="B154" s="1"/>
      <c r="D154" s="1"/>
    </row>
  </sheetData>
  <mergeCells count="29">
    <mergeCell ref="T8:T35"/>
    <mergeCell ref="A28:A35"/>
    <mergeCell ref="B28:B35"/>
    <mergeCell ref="C28:C35"/>
    <mergeCell ref="D28:D35"/>
    <mergeCell ref="E28:E35"/>
    <mergeCell ref="A8:A19"/>
    <mergeCell ref="C8:C19"/>
    <mergeCell ref="B8:B19"/>
    <mergeCell ref="D10:D19"/>
    <mergeCell ref="E10:E19"/>
    <mergeCell ref="H5:S5"/>
    <mergeCell ref="T5:T6"/>
    <mergeCell ref="H7:S7"/>
    <mergeCell ref="A1:T1"/>
    <mergeCell ref="A2:T2"/>
    <mergeCell ref="A3:T3"/>
    <mergeCell ref="A5:A6"/>
    <mergeCell ref="B5:B6"/>
    <mergeCell ref="C5:C6"/>
    <mergeCell ref="D5:D6"/>
    <mergeCell ref="E5:E6"/>
    <mergeCell ref="F5:F6"/>
    <mergeCell ref="G5:G6"/>
    <mergeCell ref="A20:A27"/>
    <mergeCell ref="B20:B27"/>
    <mergeCell ref="C20:C27"/>
    <mergeCell ref="D20:D27"/>
    <mergeCell ref="E20:E27"/>
  </mergeCells>
  <printOptions horizontalCentered="1"/>
  <pageMargins left="0.799212598" right="6.4960630000000005E-2" top="0.74803149606299202" bottom="0.74803149606299202" header="0.31496062992126" footer="0.31496062992126"/>
  <pageSetup paperSize="11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10990-1422-4E1D-ABD6-FEC337B18C89}">
  <dimension ref="A1:V154"/>
  <sheetViews>
    <sheetView tabSelected="1" topLeftCell="F2" zoomScale="71" zoomScaleNormal="71" workbookViewId="0">
      <pane ySplit="6" topLeftCell="A8" activePane="bottomLeft" state="frozen"/>
      <selection activeCell="D2" sqref="D2"/>
      <selection pane="bottomLeft" activeCell="I8" sqref="I8"/>
    </sheetView>
  </sheetViews>
  <sheetFormatPr defaultRowHeight="15" x14ac:dyDescent="0.25"/>
  <cols>
    <col min="1" max="1" width="6.5703125" style="1" customWidth="1"/>
    <col min="2" max="2" width="33.42578125" style="6" customWidth="1"/>
    <col min="3" max="3" width="20" style="1" customWidth="1"/>
    <col min="4" max="4" width="29.5703125" style="6" customWidth="1"/>
    <col min="5" max="5" width="18" style="1" customWidth="1"/>
    <col min="6" max="6" width="33.42578125" style="6" customWidth="1"/>
    <col min="7" max="7" width="17.140625" style="33" customWidth="1"/>
    <col min="8" max="19" width="17.7109375" style="33" customWidth="1"/>
    <col min="20" max="20" width="35.7109375" style="1" customWidth="1"/>
    <col min="21" max="22" width="15.85546875" style="111" bestFit="1" customWidth="1"/>
    <col min="23" max="16384" width="9.140625" style="1"/>
  </cols>
  <sheetData>
    <row r="1" spans="1:22" ht="18" x14ac:dyDescent="0.25">
      <c r="A1" s="56" t="s">
        <v>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1:22" ht="18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2" ht="18" x14ac:dyDescent="0.25">
      <c r="A3" s="56" t="s">
        <v>70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2" x14ac:dyDescent="0.25">
      <c r="A4" s="23" t="s">
        <v>52</v>
      </c>
    </row>
    <row r="5" spans="1:22" x14ac:dyDescent="0.25">
      <c r="A5" s="54" t="s">
        <v>1</v>
      </c>
      <c r="B5" s="57" t="s">
        <v>10</v>
      </c>
      <c r="C5" s="57" t="s">
        <v>12</v>
      </c>
      <c r="D5" s="57" t="s">
        <v>11</v>
      </c>
      <c r="E5" s="57" t="s">
        <v>12</v>
      </c>
      <c r="F5" s="57" t="s">
        <v>14</v>
      </c>
      <c r="G5" s="58" t="s">
        <v>12</v>
      </c>
      <c r="H5" s="53" t="s">
        <v>2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4" t="s">
        <v>3</v>
      </c>
    </row>
    <row r="6" spans="1:22" x14ac:dyDescent="0.25">
      <c r="A6" s="54"/>
      <c r="B6" s="57"/>
      <c r="C6" s="54"/>
      <c r="D6" s="57"/>
      <c r="E6" s="54"/>
      <c r="F6" s="57"/>
      <c r="G6" s="46"/>
      <c r="H6" s="34">
        <v>1</v>
      </c>
      <c r="I6" s="34">
        <v>2</v>
      </c>
      <c r="J6" s="34">
        <v>3</v>
      </c>
      <c r="K6" s="34">
        <v>4</v>
      </c>
      <c r="L6" s="34">
        <v>5</v>
      </c>
      <c r="M6" s="34">
        <v>6</v>
      </c>
      <c r="N6" s="34">
        <v>7</v>
      </c>
      <c r="O6" s="34">
        <v>8</v>
      </c>
      <c r="P6" s="34">
        <v>9</v>
      </c>
      <c r="Q6" s="34">
        <v>10</v>
      </c>
      <c r="R6" s="34">
        <v>11</v>
      </c>
      <c r="S6" s="34">
        <v>12</v>
      </c>
      <c r="T6" s="54"/>
    </row>
    <row r="7" spans="1:22" ht="15.75" x14ac:dyDescent="0.3">
      <c r="A7" s="4">
        <v>1</v>
      </c>
      <c r="B7" s="5">
        <v>2</v>
      </c>
      <c r="C7" s="4">
        <v>3</v>
      </c>
      <c r="D7" s="5">
        <v>4</v>
      </c>
      <c r="E7" s="4">
        <v>5</v>
      </c>
      <c r="F7" s="5">
        <v>6</v>
      </c>
      <c r="G7" s="35">
        <v>7</v>
      </c>
      <c r="H7" s="55">
        <v>8</v>
      </c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4">
        <v>9</v>
      </c>
    </row>
    <row r="8" spans="1:22" s="24" customFormat="1" ht="50.25" customHeight="1" x14ac:dyDescent="0.25">
      <c r="A8" s="59">
        <v>1</v>
      </c>
      <c r="B8" s="59" t="s">
        <v>71</v>
      </c>
      <c r="C8" s="62">
        <f>+E8+E9+E10</f>
        <v>560522000</v>
      </c>
      <c r="D8" s="36" t="s">
        <v>54</v>
      </c>
      <c r="E8" s="37">
        <f>+G8</f>
        <v>90000000</v>
      </c>
      <c r="F8" s="95" t="s">
        <v>36</v>
      </c>
      <c r="G8" s="96">
        <v>90000000</v>
      </c>
      <c r="H8" s="96"/>
      <c r="I8" s="97">
        <v>45000000</v>
      </c>
      <c r="J8" s="96"/>
      <c r="K8" s="96"/>
      <c r="L8" s="96"/>
      <c r="M8" s="96"/>
      <c r="N8" s="96"/>
      <c r="O8" s="96">
        <v>45000000</v>
      </c>
      <c r="P8" s="96"/>
      <c r="Q8" s="96"/>
      <c r="R8" s="96"/>
      <c r="S8" s="96"/>
      <c r="T8" s="114" t="s">
        <v>55</v>
      </c>
      <c r="U8" s="112"/>
      <c r="V8" s="113"/>
    </row>
    <row r="9" spans="1:22" s="24" customFormat="1" ht="30" customHeight="1" x14ac:dyDescent="0.25">
      <c r="A9" s="60"/>
      <c r="B9" s="60"/>
      <c r="C9" s="63"/>
      <c r="D9" s="38" t="s">
        <v>58</v>
      </c>
      <c r="E9" s="39">
        <v>70000000</v>
      </c>
      <c r="F9" s="100" t="s">
        <v>59</v>
      </c>
      <c r="G9" s="98">
        <f>+E9</f>
        <v>70000000</v>
      </c>
      <c r="H9" s="98"/>
      <c r="I9" s="98">
        <v>70000000</v>
      </c>
      <c r="J9" s="98"/>
      <c r="K9" s="98"/>
      <c r="L9" s="98"/>
      <c r="M9" s="99"/>
      <c r="N9" s="98"/>
      <c r="O9" s="98"/>
      <c r="P9" s="98"/>
      <c r="Q9" s="98"/>
      <c r="R9" s="98"/>
      <c r="S9" s="98"/>
      <c r="T9" s="115"/>
      <c r="U9" s="112"/>
      <c r="V9" s="113"/>
    </row>
    <row r="10" spans="1:22" s="24" customFormat="1" ht="30" customHeight="1" x14ac:dyDescent="0.25">
      <c r="A10" s="60"/>
      <c r="B10" s="60"/>
      <c r="C10" s="63"/>
      <c r="D10" s="59" t="s">
        <v>71</v>
      </c>
      <c r="E10" s="81">
        <f>+G10+G11+G12+G13+G14+G15+G16+G17+G18+G19</f>
        <v>400522000</v>
      </c>
      <c r="F10" s="100" t="s">
        <v>60</v>
      </c>
      <c r="G10" s="98">
        <v>17040000</v>
      </c>
      <c r="H10" s="98"/>
      <c r="I10" s="98">
        <v>17040000</v>
      </c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115"/>
      <c r="U10" s="112"/>
      <c r="V10" s="113"/>
    </row>
    <row r="11" spans="1:22" s="24" customFormat="1" ht="30" customHeight="1" x14ac:dyDescent="0.25">
      <c r="A11" s="60"/>
      <c r="B11" s="60"/>
      <c r="C11" s="63"/>
      <c r="D11" s="60"/>
      <c r="E11" s="82"/>
      <c r="F11" s="100" t="s">
        <v>61</v>
      </c>
      <c r="G11" s="98">
        <f>+I11+J11+R11</f>
        <v>45292000</v>
      </c>
      <c r="H11" s="98"/>
      <c r="I11" s="98">
        <v>11500000</v>
      </c>
      <c r="J11" s="98">
        <v>14400000</v>
      </c>
      <c r="K11" s="98"/>
      <c r="L11" s="98"/>
      <c r="M11" s="98"/>
      <c r="N11" s="98"/>
      <c r="O11" s="98"/>
      <c r="P11" s="98"/>
      <c r="Q11" s="98"/>
      <c r="R11" s="98">
        <v>19392000</v>
      </c>
      <c r="S11" s="98"/>
      <c r="T11" s="115"/>
      <c r="U11" s="112"/>
      <c r="V11" s="113"/>
    </row>
    <row r="12" spans="1:22" s="24" customFormat="1" ht="30" customHeight="1" x14ac:dyDescent="0.25">
      <c r="A12" s="60"/>
      <c r="B12" s="60"/>
      <c r="C12" s="63"/>
      <c r="D12" s="60"/>
      <c r="E12" s="82"/>
      <c r="F12" s="100" t="s">
        <v>25</v>
      </c>
      <c r="G12" s="98">
        <v>54000000</v>
      </c>
      <c r="H12" s="101"/>
      <c r="I12" s="101"/>
      <c r="J12" s="98"/>
      <c r="K12" s="98"/>
      <c r="L12" s="101"/>
      <c r="M12" s="98">
        <v>0</v>
      </c>
      <c r="N12" s="98"/>
      <c r="O12" s="98"/>
      <c r="P12" s="98"/>
      <c r="Q12" s="98"/>
      <c r="R12" s="98">
        <v>54000000</v>
      </c>
      <c r="S12" s="98"/>
      <c r="T12" s="115"/>
      <c r="U12" s="112"/>
      <c r="V12" s="113"/>
    </row>
    <row r="13" spans="1:22" s="24" customFormat="1" ht="30" customHeight="1" x14ac:dyDescent="0.25">
      <c r="A13" s="60"/>
      <c r="B13" s="60"/>
      <c r="C13" s="63"/>
      <c r="D13" s="60"/>
      <c r="E13" s="82"/>
      <c r="F13" s="100" t="s">
        <v>62</v>
      </c>
      <c r="G13" s="98">
        <f>SUM(H13:S13)</f>
        <v>7500000</v>
      </c>
      <c r="H13" s="98"/>
      <c r="I13" s="98"/>
      <c r="J13" s="98">
        <v>1500000</v>
      </c>
      <c r="K13" s="98"/>
      <c r="L13" s="98"/>
      <c r="M13" s="99"/>
      <c r="N13" s="98"/>
      <c r="O13" s="98"/>
      <c r="P13" s="98"/>
      <c r="Q13" s="98"/>
      <c r="R13" s="98">
        <v>6000000</v>
      </c>
      <c r="S13" s="98"/>
      <c r="T13" s="115"/>
      <c r="U13" s="112"/>
      <c r="V13" s="113"/>
    </row>
    <row r="14" spans="1:22" s="24" customFormat="1" ht="30" customHeight="1" x14ac:dyDescent="0.25">
      <c r="A14" s="60"/>
      <c r="B14" s="60"/>
      <c r="C14" s="63"/>
      <c r="D14" s="60"/>
      <c r="E14" s="82"/>
      <c r="F14" s="100" t="s">
        <v>63</v>
      </c>
      <c r="G14" s="98">
        <f>SUM(H14:S14)</f>
        <v>4200000</v>
      </c>
      <c r="H14" s="98"/>
      <c r="I14" s="98"/>
      <c r="J14" s="98">
        <v>1050000</v>
      </c>
      <c r="K14" s="98"/>
      <c r="L14" s="98"/>
      <c r="M14" s="99"/>
      <c r="N14" s="98"/>
      <c r="O14" s="98"/>
      <c r="P14" s="98"/>
      <c r="Q14" s="98"/>
      <c r="R14" s="98">
        <v>3150000</v>
      </c>
      <c r="S14" s="98"/>
      <c r="T14" s="115"/>
      <c r="U14" s="112"/>
      <c r="V14" s="113"/>
    </row>
    <row r="15" spans="1:22" s="24" customFormat="1" ht="30" customHeight="1" x14ac:dyDescent="0.25">
      <c r="A15" s="60"/>
      <c r="B15" s="60"/>
      <c r="C15" s="63"/>
      <c r="D15" s="60"/>
      <c r="E15" s="82"/>
      <c r="F15" s="100" t="s">
        <v>72</v>
      </c>
      <c r="G15" s="98">
        <f>SUM(H15:S15)</f>
        <v>10000000</v>
      </c>
      <c r="H15" s="98"/>
      <c r="I15" s="98"/>
      <c r="J15" s="98"/>
      <c r="K15" s="98"/>
      <c r="L15" s="98"/>
      <c r="M15" s="99"/>
      <c r="N15" s="98"/>
      <c r="O15" s="98"/>
      <c r="P15" s="98"/>
      <c r="Q15" s="98"/>
      <c r="R15" s="98">
        <v>10000000</v>
      </c>
      <c r="S15" s="98"/>
      <c r="T15" s="115"/>
      <c r="U15" s="112"/>
      <c r="V15" s="113"/>
    </row>
    <row r="16" spans="1:22" s="24" customFormat="1" ht="30" customHeight="1" x14ac:dyDescent="0.25">
      <c r="A16" s="60"/>
      <c r="B16" s="60"/>
      <c r="C16" s="63"/>
      <c r="D16" s="60"/>
      <c r="E16" s="82"/>
      <c r="F16" s="100" t="s">
        <v>64</v>
      </c>
      <c r="G16" s="98">
        <f>SUM(H16:S16)</f>
        <v>35110000</v>
      </c>
      <c r="H16" s="98"/>
      <c r="I16" s="98"/>
      <c r="J16" s="98"/>
      <c r="K16" s="98"/>
      <c r="L16" s="98"/>
      <c r="M16" s="99"/>
      <c r="N16" s="98"/>
      <c r="O16" s="98"/>
      <c r="P16" s="98"/>
      <c r="Q16" s="98"/>
      <c r="R16" s="98">
        <v>35110000</v>
      </c>
      <c r="S16" s="98"/>
      <c r="T16" s="115"/>
      <c r="U16" s="112"/>
      <c r="V16" s="113"/>
    </row>
    <row r="17" spans="1:22" s="24" customFormat="1" ht="30" customHeight="1" x14ac:dyDescent="0.25">
      <c r="A17" s="60"/>
      <c r="B17" s="60"/>
      <c r="C17" s="63"/>
      <c r="D17" s="60"/>
      <c r="E17" s="82"/>
      <c r="F17" s="100" t="s">
        <v>65</v>
      </c>
      <c r="G17" s="98">
        <f>SUM(H17:S17)</f>
        <v>8000000</v>
      </c>
      <c r="H17" s="98"/>
      <c r="I17" s="98"/>
      <c r="J17" s="98"/>
      <c r="K17" s="98"/>
      <c r="L17" s="98"/>
      <c r="M17" s="99"/>
      <c r="N17" s="98"/>
      <c r="O17" s="98"/>
      <c r="P17" s="98"/>
      <c r="Q17" s="98"/>
      <c r="R17" s="98">
        <v>8000000</v>
      </c>
      <c r="S17" s="98"/>
      <c r="T17" s="115"/>
      <c r="U17" s="112"/>
      <c r="V17" s="113"/>
    </row>
    <row r="18" spans="1:22" s="24" customFormat="1" ht="30" customHeight="1" x14ac:dyDescent="0.25">
      <c r="A18" s="60"/>
      <c r="B18" s="60"/>
      <c r="C18" s="63"/>
      <c r="D18" s="60"/>
      <c r="E18" s="82"/>
      <c r="F18" s="100" t="s">
        <v>73</v>
      </c>
      <c r="G18" s="98">
        <f>SUM(H18:S18)</f>
        <v>20000000</v>
      </c>
      <c r="H18" s="98"/>
      <c r="I18" s="98"/>
      <c r="J18" s="98"/>
      <c r="K18" s="98"/>
      <c r="L18" s="98"/>
      <c r="M18" s="99"/>
      <c r="N18" s="98"/>
      <c r="O18" s="98"/>
      <c r="P18" s="98"/>
      <c r="Q18" s="98"/>
      <c r="R18" s="98">
        <v>20000000</v>
      </c>
      <c r="S18" s="98"/>
      <c r="T18" s="115"/>
      <c r="U18" s="112"/>
      <c r="V18" s="113"/>
    </row>
    <row r="19" spans="1:22" s="24" customFormat="1" ht="30" customHeight="1" x14ac:dyDescent="0.25">
      <c r="A19" s="61"/>
      <c r="B19" s="61"/>
      <c r="C19" s="64"/>
      <c r="D19" s="61"/>
      <c r="E19" s="83"/>
      <c r="F19" s="120" t="s">
        <v>66</v>
      </c>
      <c r="G19" s="121">
        <f>SUM(H19:S19)</f>
        <v>199380000</v>
      </c>
      <c r="H19" s="121">
        <v>9000000</v>
      </c>
      <c r="I19" s="121">
        <v>17000000</v>
      </c>
      <c r="J19" s="121">
        <v>45000000</v>
      </c>
      <c r="K19" s="121">
        <v>9000000</v>
      </c>
      <c r="L19" s="121">
        <v>0</v>
      </c>
      <c r="M19" s="121">
        <v>9000000</v>
      </c>
      <c r="N19" s="121">
        <v>0</v>
      </c>
      <c r="O19" s="121">
        <v>9000000</v>
      </c>
      <c r="P19" s="121">
        <v>0</v>
      </c>
      <c r="Q19" s="121">
        <v>9000000</v>
      </c>
      <c r="R19" s="121">
        <v>92380000</v>
      </c>
      <c r="S19" s="121"/>
      <c r="T19" s="115"/>
      <c r="U19" s="112"/>
      <c r="V19" s="112"/>
    </row>
    <row r="20" spans="1:22" s="24" customFormat="1" ht="30" customHeight="1" x14ac:dyDescent="0.25">
      <c r="A20" s="47">
        <v>2</v>
      </c>
      <c r="B20" s="47" t="s">
        <v>57</v>
      </c>
      <c r="C20" s="50">
        <f>+E20</f>
        <v>314365000</v>
      </c>
      <c r="D20" s="47" t="s">
        <v>56</v>
      </c>
      <c r="E20" s="50">
        <f>+G20+G21+G22+G23+G24+G25+G26+G27</f>
        <v>314365000</v>
      </c>
      <c r="F20" s="117" t="s">
        <v>21</v>
      </c>
      <c r="G20" s="118">
        <f>SUM(H20:S20)</f>
        <v>5965000</v>
      </c>
      <c r="H20" s="119"/>
      <c r="I20" s="119"/>
      <c r="J20" s="119"/>
      <c r="K20" s="119">
        <v>5965000</v>
      </c>
      <c r="L20" s="119"/>
      <c r="M20" s="119"/>
      <c r="N20" s="119"/>
      <c r="O20" s="119"/>
      <c r="P20" s="119"/>
      <c r="Q20" s="119"/>
      <c r="R20" s="119"/>
      <c r="S20" s="119"/>
      <c r="T20" s="115"/>
      <c r="U20" s="113"/>
      <c r="V20" s="113"/>
    </row>
    <row r="21" spans="1:22" s="24" customFormat="1" ht="30" customHeight="1" x14ac:dyDescent="0.25">
      <c r="A21" s="48"/>
      <c r="B21" s="48"/>
      <c r="C21" s="51"/>
      <c r="D21" s="48"/>
      <c r="E21" s="51"/>
      <c r="F21" s="102" t="s">
        <v>67</v>
      </c>
      <c r="G21" s="43">
        <f>SUM(H21:S21)</f>
        <v>58210000</v>
      </c>
      <c r="H21" s="40">
        <v>11900000</v>
      </c>
      <c r="I21" s="40">
        <v>2000000</v>
      </c>
      <c r="J21" s="40"/>
      <c r="K21" s="40">
        <v>22155000</v>
      </c>
      <c r="L21" s="40"/>
      <c r="M21" s="40"/>
      <c r="N21" s="40"/>
      <c r="O21" s="40"/>
      <c r="P21" s="40"/>
      <c r="Q21" s="40">
        <v>22155000</v>
      </c>
      <c r="R21" s="40"/>
      <c r="S21" s="40"/>
      <c r="T21" s="115"/>
      <c r="U21" s="112"/>
      <c r="V21" s="112"/>
    </row>
    <row r="22" spans="1:22" s="24" customFormat="1" ht="30" customHeight="1" x14ac:dyDescent="0.25">
      <c r="A22" s="48"/>
      <c r="B22" s="48"/>
      <c r="C22" s="51"/>
      <c r="D22" s="48"/>
      <c r="E22" s="51"/>
      <c r="F22" s="102" t="s">
        <v>25</v>
      </c>
      <c r="G22" s="43">
        <f>SUM(H22:S22)</f>
        <v>7200000</v>
      </c>
      <c r="H22" s="40"/>
      <c r="I22" s="40"/>
      <c r="J22" s="40"/>
      <c r="K22" s="40">
        <v>3600000</v>
      </c>
      <c r="L22" s="40"/>
      <c r="M22" s="40"/>
      <c r="N22" s="40"/>
      <c r="O22" s="40"/>
      <c r="P22" s="40"/>
      <c r="Q22" s="40">
        <v>3600000</v>
      </c>
      <c r="R22" s="40"/>
      <c r="S22" s="40"/>
      <c r="T22" s="115"/>
      <c r="U22" s="113"/>
      <c r="V22" s="113"/>
    </row>
    <row r="23" spans="1:22" s="24" customFormat="1" ht="30" customHeight="1" x14ac:dyDescent="0.25">
      <c r="A23" s="48"/>
      <c r="B23" s="48"/>
      <c r="C23" s="51"/>
      <c r="D23" s="48"/>
      <c r="E23" s="51"/>
      <c r="F23" s="102" t="s">
        <v>62</v>
      </c>
      <c r="G23" s="43">
        <f>SUM(H23:S23)</f>
        <v>4000000</v>
      </c>
      <c r="H23" s="40"/>
      <c r="I23" s="40"/>
      <c r="J23" s="40"/>
      <c r="K23" s="40">
        <v>2000000</v>
      </c>
      <c r="L23" s="40"/>
      <c r="M23" s="40"/>
      <c r="N23" s="40"/>
      <c r="O23" s="40"/>
      <c r="P23" s="40"/>
      <c r="Q23" s="40">
        <v>2000000</v>
      </c>
      <c r="R23" s="40"/>
      <c r="S23" s="40"/>
      <c r="T23" s="115"/>
      <c r="U23" s="113"/>
      <c r="V23" s="113"/>
    </row>
    <row r="24" spans="1:22" s="24" customFormat="1" ht="30" customHeight="1" x14ac:dyDescent="0.25">
      <c r="A24" s="48"/>
      <c r="B24" s="48"/>
      <c r="C24" s="51"/>
      <c r="D24" s="48"/>
      <c r="E24" s="51"/>
      <c r="F24" s="102" t="s">
        <v>68</v>
      </c>
      <c r="G24" s="43">
        <f>SUM(H24:S24)</f>
        <v>3950000</v>
      </c>
      <c r="H24" s="40"/>
      <c r="I24" s="40"/>
      <c r="J24" s="40"/>
      <c r="K24" s="40">
        <v>2100000</v>
      </c>
      <c r="L24" s="40"/>
      <c r="M24" s="40"/>
      <c r="N24" s="40"/>
      <c r="O24" s="40"/>
      <c r="P24" s="40"/>
      <c r="Q24" s="40">
        <v>1850000</v>
      </c>
      <c r="R24" s="40"/>
      <c r="S24" s="40"/>
      <c r="T24" s="115"/>
      <c r="U24" s="113"/>
      <c r="V24" s="113"/>
    </row>
    <row r="25" spans="1:22" s="24" customFormat="1" ht="30" customHeight="1" x14ac:dyDescent="0.25">
      <c r="A25" s="48"/>
      <c r="B25" s="48"/>
      <c r="C25" s="51"/>
      <c r="D25" s="48"/>
      <c r="E25" s="51"/>
      <c r="F25" s="102" t="s">
        <v>63</v>
      </c>
      <c r="G25" s="43">
        <f>SUM(H25:S25)</f>
        <v>22500000</v>
      </c>
      <c r="H25" s="40"/>
      <c r="I25" s="40"/>
      <c r="J25" s="40"/>
      <c r="K25" s="40">
        <v>11250000</v>
      </c>
      <c r="L25" s="40"/>
      <c r="M25" s="40"/>
      <c r="N25" s="40"/>
      <c r="O25" s="40"/>
      <c r="P25" s="40"/>
      <c r="Q25" s="40">
        <v>11250000</v>
      </c>
      <c r="R25" s="40"/>
      <c r="S25" s="40"/>
      <c r="T25" s="115"/>
      <c r="U25" s="113"/>
      <c r="V25" s="113"/>
    </row>
    <row r="26" spans="1:22" s="24" customFormat="1" ht="30" customHeight="1" x14ac:dyDescent="0.25">
      <c r="A26" s="48"/>
      <c r="B26" s="48"/>
      <c r="C26" s="51"/>
      <c r="D26" s="48"/>
      <c r="E26" s="51"/>
      <c r="F26" s="103" t="s">
        <v>69</v>
      </c>
      <c r="G26" s="43">
        <f>SUM(H26:S26)</f>
        <v>30000000</v>
      </c>
      <c r="H26" s="40"/>
      <c r="I26" s="40"/>
      <c r="J26" s="40"/>
      <c r="K26" s="40">
        <v>15000000</v>
      </c>
      <c r="L26" s="40"/>
      <c r="M26" s="40"/>
      <c r="N26" s="40"/>
      <c r="O26" s="40"/>
      <c r="P26" s="40"/>
      <c r="Q26" s="40">
        <v>15000000</v>
      </c>
      <c r="R26" s="40"/>
      <c r="S26" s="40"/>
      <c r="T26" s="115"/>
      <c r="U26" s="113"/>
      <c r="V26" s="113"/>
    </row>
    <row r="27" spans="1:22" s="24" customFormat="1" ht="30" customHeight="1" x14ac:dyDescent="0.25">
      <c r="A27" s="49"/>
      <c r="B27" s="49"/>
      <c r="C27" s="52"/>
      <c r="D27" s="49"/>
      <c r="E27" s="52"/>
      <c r="F27" s="41" t="s">
        <v>66</v>
      </c>
      <c r="G27" s="109">
        <f>SUM(H27:S27)</f>
        <v>182540000</v>
      </c>
      <c r="H27" s="42">
        <v>19000000</v>
      </c>
      <c r="I27" s="42">
        <v>16000000</v>
      </c>
      <c r="J27" s="42">
        <v>0</v>
      </c>
      <c r="K27" s="42">
        <v>40000000</v>
      </c>
      <c r="L27" s="42">
        <v>0</v>
      </c>
      <c r="M27" s="42">
        <v>0</v>
      </c>
      <c r="N27" s="42"/>
      <c r="O27" s="42"/>
      <c r="P27" s="42"/>
      <c r="Q27" s="42">
        <v>40000000</v>
      </c>
      <c r="R27" s="42">
        <v>67540000</v>
      </c>
      <c r="S27" s="42"/>
      <c r="T27" s="115"/>
      <c r="U27" s="112"/>
      <c r="V27" s="113"/>
    </row>
    <row r="28" spans="1:22" s="86" customFormat="1" ht="30" customHeight="1" x14ac:dyDescent="0.25">
      <c r="A28" s="84">
        <v>3</v>
      </c>
      <c r="B28" s="84" t="s">
        <v>53</v>
      </c>
      <c r="C28" s="85">
        <f>+E28</f>
        <v>222329000</v>
      </c>
      <c r="D28" s="84" t="str">
        <f>+B28</f>
        <v>Koordinasi dan Pengelolaan Kas Daerah</v>
      </c>
      <c r="E28" s="85">
        <f>+G28+G29+G30+G31+G32+G33+G34+G35</f>
        <v>222329000</v>
      </c>
      <c r="F28" s="106" t="s">
        <v>21</v>
      </c>
      <c r="G28" s="107">
        <f>SUM(H28:S28)</f>
        <v>3832000</v>
      </c>
      <c r="H28" s="108"/>
      <c r="I28" s="108"/>
      <c r="J28" s="108"/>
      <c r="K28" s="108"/>
      <c r="L28" s="108">
        <v>3832000</v>
      </c>
      <c r="M28" s="108"/>
      <c r="N28" s="108"/>
      <c r="O28" s="108"/>
      <c r="P28" s="108"/>
      <c r="Q28" s="108"/>
      <c r="R28" s="108"/>
      <c r="S28" s="108"/>
      <c r="T28" s="115"/>
      <c r="U28" s="113"/>
      <c r="V28" s="113"/>
    </row>
    <row r="29" spans="1:22" s="86" customFormat="1" ht="30" customHeight="1" x14ac:dyDescent="0.25">
      <c r="A29" s="87"/>
      <c r="B29" s="87"/>
      <c r="C29" s="88"/>
      <c r="D29" s="87"/>
      <c r="E29" s="88"/>
      <c r="F29" s="104" t="s">
        <v>67</v>
      </c>
      <c r="G29" s="89">
        <f t="shared" ref="G29:G35" si="0">SUM(H29:S29)</f>
        <v>11002000</v>
      </c>
      <c r="H29" s="90"/>
      <c r="I29" s="90"/>
      <c r="J29" s="90"/>
      <c r="K29" s="90">
        <v>2640000</v>
      </c>
      <c r="L29" s="90"/>
      <c r="M29" s="90">
        <v>0</v>
      </c>
      <c r="N29" s="90">
        <v>2640000</v>
      </c>
      <c r="O29" s="90"/>
      <c r="P29" s="90">
        <v>2640000</v>
      </c>
      <c r="Q29" s="90"/>
      <c r="R29" s="90">
        <v>3082000</v>
      </c>
      <c r="S29" s="90"/>
      <c r="T29" s="115"/>
      <c r="U29" s="112"/>
      <c r="V29" s="112"/>
    </row>
    <row r="30" spans="1:22" s="86" customFormat="1" ht="30" customHeight="1" x14ac:dyDescent="0.25">
      <c r="A30" s="87"/>
      <c r="B30" s="87"/>
      <c r="C30" s="88"/>
      <c r="D30" s="87"/>
      <c r="E30" s="88"/>
      <c r="F30" s="104" t="s">
        <v>25</v>
      </c>
      <c r="G30" s="89">
        <f t="shared" si="0"/>
        <v>7200000</v>
      </c>
      <c r="H30" s="90"/>
      <c r="I30" s="90"/>
      <c r="J30" s="90"/>
      <c r="K30" s="90"/>
      <c r="L30" s="90"/>
      <c r="M30" s="90"/>
      <c r="N30" s="90">
        <v>3600000</v>
      </c>
      <c r="O30" s="90"/>
      <c r="P30" s="90"/>
      <c r="Q30" s="90">
        <v>3600000</v>
      </c>
      <c r="R30" s="90"/>
      <c r="S30" s="90"/>
      <c r="T30" s="115"/>
      <c r="U30" s="113"/>
      <c r="V30" s="113"/>
    </row>
    <row r="31" spans="1:22" s="86" customFormat="1" ht="30" customHeight="1" x14ac:dyDescent="0.25">
      <c r="A31" s="87"/>
      <c r="B31" s="87"/>
      <c r="C31" s="88"/>
      <c r="D31" s="87"/>
      <c r="E31" s="88"/>
      <c r="F31" s="104" t="s">
        <v>62</v>
      </c>
      <c r="G31" s="89">
        <f t="shared" si="0"/>
        <v>2000000</v>
      </c>
      <c r="H31" s="90"/>
      <c r="I31" s="90"/>
      <c r="J31" s="90"/>
      <c r="K31" s="90"/>
      <c r="L31" s="90"/>
      <c r="M31" s="90"/>
      <c r="N31" s="90">
        <v>2000000</v>
      </c>
      <c r="O31" s="90"/>
      <c r="P31" s="90"/>
      <c r="Q31" s="90"/>
      <c r="R31" s="90"/>
      <c r="S31" s="90"/>
      <c r="T31" s="115"/>
      <c r="U31" s="113"/>
      <c r="V31" s="113"/>
    </row>
    <row r="32" spans="1:22" s="86" customFormat="1" ht="30" customHeight="1" x14ac:dyDescent="0.25">
      <c r="A32" s="87"/>
      <c r="B32" s="87"/>
      <c r="C32" s="88"/>
      <c r="D32" s="87"/>
      <c r="E32" s="88"/>
      <c r="F32" s="104" t="s">
        <v>63</v>
      </c>
      <c r="G32" s="89">
        <f t="shared" si="0"/>
        <v>1050000</v>
      </c>
      <c r="H32" s="90"/>
      <c r="I32" s="90"/>
      <c r="J32" s="90"/>
      <c r="K32" s="90"/>
      <c r="L32" s="90"/>
      <c r="M32" s="90"/>
      <c r="N32" s="90">
        <v>1050000</v>
      </c>
      <c r="O32" s="90"/>
      <c r="P32" s="90"/>
      <c r="Q32" s="90"/>
      <c r="R32" s="90"/>
      <c r="S32" s="90"/>
      <c r="T32" s="115"/>
      <c r="U32" s="113"/>
      <c r="V32" s="113"/>
    </row>
    <row r="33" spans="1:22" s="86" customFormat="1" ht="30" customHeight="1" x14ac:dyDescent="0.25">
      <c r="A33" s="87"/>
      <c r="B33" s="87"/>
      <c r="C33" s="88"/>
      <c r="D33" s="87"/>
      <c r="E33" s="88"/>
      <c r="F33" s="104" t="s">
        <v>74</v>
      </c>
      <c r="G33" s="89">
        <f t="shared" si="0"/>
        <v>17000000</v>
      </c>
      <c r="H33" s="90"/>
      <c r="I33" s="90"/>
      <c r="J33" s="90"/>
      <c r="K33" s="90"/>
      <c r="L33" s="90"/>
      <c r="M33" s="90"/>
      <c r="N33" s="90">
        <v>17000000</v>
      </c>
      <c r="O33" s="90"/>
      <c r="P33" s="90"/>
      <c r="Q33" s="90"/>
      <c r="R33" s="90"/>
      <c r="S33" s="90"/>
      <c r="T33" s="115"/>
      <c r="U33" s="113"/>
      <c r="V33" s="113"/>
    </row>
    <row r="34" spans="1:22" s="86" customFormat="1" ht="30" customHeight="1" x14ac:dyDescent="0.25">
      <c r="A34" s="87"/>
      <c r="B34" s="87"/>
      <c r="C34" s="88"/>
      <c r="D34" s="87"/>
      <c r="E34" s="88"/>
      <c r="F34" s="105" t="s">
        <v>69</v>
      </c>
      <c r="G34" s="89">
        <f t="shared" si="0"/>
        <v>30000000</v>
      </c>
      <c r="H34" s="90"/>
      <c r="I34" s="90"/>
      <c r="J34" s="90"/>
      <c r="K34" s="90"/>
      <c r="L34" s="90"/>
      <c r="M34" s="90"/>
      <c r="N34" s="90">
        <v>30000000</v>
      </c>
      <c r="O34" s="90"/>
      <c r="P34" s="90"/>
      <c r="Q34" s="90"/>
      <c r="R34" s="90"/>
      <c r="S34" s="90"/>
      <c r="T34" s="115"/>
      <c r="U34" s="113"/>
      <c r="V34" s="113"/>
    </row>
    <row r="35" spans="1:22" s="86" customFormat="1" ht="30" customHeight="1" x14ac:dyDescent="0.25">
      <c r="A35" s="91"/>
      <c r="B35" s="91"/>
      <c r="C35" s="92"/>
      <c r="D35" s="91"/>
      <c r="E35" s="92"/>
      <c r="F35" s="93" t="s">
        <v>66</v>
      </c>
      <c r="G35" s="110">
        <f t="shared" si="0"/>
        <v>150245000</v>
      </c>
      <c r="H35" s="94"/>
      <c r="I35" s="94">
        <v>32000000</v>
      </c>
      <c r="J35" s="94">
        <v>13000000</v>
      </c>
      <c r="K35" s="94">
        <v>30000000</v>
      </c>
      <c r="L35" s="94">
        <v>0</v>
      </c>
      <c r="M35" s="94">
        <v>0</v>
      </c>
      <c r="N35" s="94">
        <v>35245000</v>
      </c>
      <c r="O35" s="94">
        <v>0</v>
      </c>
      <c r="P35" s="94">
        <v>0</v>
      </c>
      <c r="Q35" s="94">
        <v>40000000</v>
      </c>
      <c r="R35" s="94"/>
      <c r="S35" s="94"/>
      <c r="T35" s="116"/>
      <c r="U35" s="112"/>
      <c r="V35" s="113"/>
    </row>
    <row r="36" spans="1:22" ht="30" customHeight="1" x14ac:dyDescent="0.25">
      <c r="F36" s="44"/>
    </row>
    <row r="37" spans="1:22" ht="30" customHeight="1" x14ac:dyDescent="0.25">
      <c r="F37" s="44"/>
    </row>
    <row r="38" spans="1:22" ht="30" customHeight="1" x14ac:dyDescent="0.25">
      <c r="B38" s="6" t="s">
        <v>5</v>
      </c>
      <c r="F38" s="45"/>
    </row>
    <row r="39" spans="1:22" ht="15" customHeight="1" x14ac:dyDescent="0.25">
      <c r="A39" s="7">
        <v>1</v>
      </c>
      <c r="B39" s="1" t="s">
        <v>6</v>
      </c>
      <c r="D39" s="1"/>
      <c r="F39" s="45"/>
    </row>
    <row r="40" spans="1:22" x14ac:dyDescent="0.25">
      <c r="A40" s="7">
        <v>2</v>
      </c>
      <c r="B40" s="1" t="s">
        <v>75</v>
      </c>
      <c r="D40" s="1"/>
      <c r="F40" s="1"/>
    </row>
    <row r="41" spans="1:22" ht="15" customHeight="1" x14ac:dyDescent="0.25">
      <c r="A41" s="7">
        <v>3</v>
      </c>
      <c r="B41" s="1" t="s">
        <v>76</v>
      </c>
      <c r="D41" s="1"/>
      <c r="F41" s="1"/>
    </row>
    <row r="42" spans="1:22" ht="15" customHeight="1" x14ac:dyDescent="0.25">
      <c r="A42" s="7">
        <v>4</v>
      </c>
      <c r="B42" s="1" t="s">
        <v>77</v>
      </c>
      <c r="D42" s="1"/>
      <c r="F42" s="1"/>
    </row>
    <row r="43" spans="1:22" x14ac:dyDescent="0.25">
      <c r="A43" s="7">
        <v>5</v>
      </c>
      <c r="B43" s="1" t="s">
        <v>78</v>
      </c>
      <c r="D43" s="1"/>
      <c r="F43" s="1"/>
    </row>
    <row r="44" spans="1:22" x14ac:dyDescent="0.25">
      <c r="A44" s="7">
        <v>6</v>
      </c>
      <c r="B44" s="1" t="s">
        <v>79</v>
      </c>
      <c r="D44" s="1"/>
      <c r="F44" s="1"/>
    </row>
    <row r="45" spans="1:22" x14ac:dyDescent="0.25">
      <c r="A45" s="7">
        <v>7</v>
      </c>
      <c r="B45" s="1" t="s">
        <v>80</v>
      </c>
      <c r="D45" s="1"/>
      <c r="F45" s="1"/>
    </row>
    <row r="46" spans="1:22" x14ac:dyDescent="0.25">
      <c r="A46" s="7">
        <v>8</v>
      </c>
      <c r="B46" s="1" t="s">
        <v>17</v>
      </c>
      <c r="D46" s="1"/>
      <c r="F46" s="1"/>
    </row>
    <row r="47" spans="1:22" x14ac:dyDescent="0.25">
      <c r="A47" s="7">
        <v>9</v>
      </c>
      <c r="B47" s="1" t="s">
        <v>18</v>
      </c>
      <c r="D47" s="1"/>
      <c r="F47" s="1"/>
    </row>
    <row r="48" spans="1:22" x14ac:dyDescent="0.25">
      <c r="A48" s="7"/>
      <c r="B48" s="1"/>
      <c r="D48" s="1"/>
      <c r="F48" s="1"/>
    </row>
    <row r="49" spans="1:6" x14ac:dyDescent="0.25">
      <c r="A49" s="7"/>
      <c r="B49" s="1"/>
      <c r="D49" s="1"/>
      <c r="F49" s="1"/>
    </row>
    <row r="50" spans="1:6" x14ac:dyDescent="0.25">
      <c r="A50" s="7"/>
      <c r="B50" s="1"/>
      <c r="D50" s="1"/>
      <c r="F50" s="1"/>
    </row>
    <row r="51" spans="1:6" x14ac:dyDescent="0.25">
      <c r="A51" s="7"/>
      <c r="B51" s="1"/>
      <c r="D51" s="1"/>
      <c r="F51" s="1"/>
    </row>
    <row r="52" spans="1:6" x14ac:dyDescent="0.25">
      <c r="A52" s="7"/>
      <c r="B52" s="1"/>
      <c r="D52" s="1"/>
      <c r="F52" s="1"/>
    </row>
    <row r="53" spans="1:6" x14ac:dyDescent="0.25">
      <c r="A53" s="7"/>
      <c r="B53" s="1"/>
      <c r="D53" s="1"/>
      <c r="F53" s="1"/>
    </row>
    <row r="54" spans="1:6" x14ac:dyDescent="0.25">
      <c r="A54" s="7"/>
      <c r="B54" s="1"/>
      <c r="D54" s="1"/>
      <c r="F54" s="1"/>
    </row>
    <row r="55" spans="1:6" x14ac:dyDescent="0.25">
      <c r="A55" s="7"/>
      <c r="B55" s="1"/>
      <c r="D55" s="1"/>
      <c r="F55" s="1"/>
    </row>
    <row r="56" spans="1:6" x14ac:dyDescent="0.25">
      <c r="A56" s="7"/>
      <c r="B56" s="1"/>
      <c r="D56" s="1"/>
      <c r="F56" s="1"/>
    </row>
    <row r="57" spans="1:6" x14ac:dyDescent="0.25">
      <c r="A57" s="7"/>
      <c r="B57" s="1"/>
      <c r="D57" s="1"/>
      <c r="F57" s="1"/>
    </row>
    <row r="58" spans="1:6" x14ac:dyDescent="0.25">
      <c r="A58" s="7"/>
      <c r="B58" s="1"/>
      <c r="D58" s="1"/>
      <c r="F58" s="1"/>
    </row>
    <row r="59" spans="1:6" x14ac:dyDescent="0.25">
      <c r="A59" s="7"/>
      <c r="B59" s="1"/>
      <c r="D59" s="1"/>
      <c r="F59" s="1"/>
    </row>
    <row r="60" spans="1:6" x14ac:dyDescent="0.25">
      <c r="B60" s="1"/>
      <c r="D60" s="1"/>
      <c r="F60" s="1"/>
    </row>
    <row r="61" spans="1:6" x14ac:dyDescent="0.25">
      <c r="B61" s="1"/>
      <c r="D61" s="1"/>
      <c r="F61" s="1"/>
    </row>
    <row r="62" spans="1:6" x14ac:dyDescent="0.25">
      <c r="B62" s="1"/>
      <c r="D62" s="1"/>
      <c r="F62" s="1"/>
    </row>
    <row r="63" spans="1:6" x14ac:dyDescent="0.25">
      <c r="B63" s="1"/>
      <c r="D63" s="1"/>
      <c r="F63" s="1"/>
    </row>
    <row r="64" spans="1:6" x14ac:dyDescent="0.25">
      <c r="B64" s="1"/>
      <c r="D64" s="1"/>
      <c r="F64" s="1"/>
    </row>
    <row r="65" spans="2:6" x14ac:dyDescent="0.25">
      <c r="B65" s="1"/>
      <c r="D65" s="1"/>
      <c r="F65" s="1"/>
    </row>
    <row r="66" spans="2:6" x14ac:dyDescent="0.25">
      <c r="B66" s="1"/>
      <c r="D66" s="1"/>
      <c r="F66" s="1"/>
    </row>
    <row r="67" spans="2:6" x14ac:dyDescent="0.25">
      <c r="B67" s="1"/>
      <c r="D67" s="1"/>
      <c r="F67" s="1"/>
    </row>
    <row r="68" spans="2:6" x14ac:dyDescent="0.25">
      <c r="B68" s="1"/>
      <c r="D68" s="1"/>
      <c r="F68" s="1"/>
    </row>
    <row r="69" spans="2:6" x14ac:dyDescent="0.25">
      <c r="B69" s="1"/>
      <c r="D69" s="1"/>
      <c r="F69" s="1"/>
    </row>
    <row r="70" spans="2:6" x14ac:dyDescent="0.25">
      <c r="B70" s="1"/>
      <c r="D70" s="1"/>
      <c r="F70" s="1"/>
    </row>
    <row r="71" spans="2:6" x14ac:dyDescent="0.25">
      <c r="B71" s="1"/>
      <c r="D71" s="1"/>
      <c r="F71" s="1"/>
    </row>
    <row r="72" spans="2:6" x14ac:dyDescent="0.25">
      <c r="B72" s="1"/>
      <c r="D72" s="1"/>
      <c r="F72" s="1"/>
    </row>
    <row r="73" spans="2:6" x14ac:dyDescent="0.25">
      <c r="B73" s="1"/>
      <c r="D73" s="1"/>
      <c r="F73" s="1"/>
    </row>
    <row r="74" spans="2:6" x14ac:dyDescent="0.25">
      <c r="B74" s="1"/>
      <c r="D74" s="1"/>
      <c r="F74" s="1"/>
    </row>
    <row r="75" spans="2:6" x14ac:dyDescent="0.25">
      <c r="B75" s="1"/>
      <c r="D75" s="1"/>
      <c r="F75" s="1"/>
    </row>
    <row r="76" spans="2:6" x14ac:dyDescent="0.25">
      <c r="B76" s="1"/>
      <c r="D76" s="1"/>
      <c r="F76" s="1"/>
    </row>
    <row r="77" spans="2:6" x14ac:dyDescent="0.25">
      <c r="B77" s="1"/>
      <c r="D77" s="1"/>
      <c r="F77" s="1"/>
    </row>
    <row r="78" spans="2:6" x14ac:dyDescent="0.25">
      <c r="B78" s="1"/>
      <c r="D78" s="1"/>
      <c r="F78" s="1"/>
    </row>
    <row r="79" spans="2:6" x14ac:dyDescent="0.25">
      <c r="B79" s="1"/>
      <c r="D79" s="1"/>
      <c r="F79" s="1"/>
    </row>
    <row r="80" spans="2:6" x14ac:dyDescent="0.25">
      <c r="B80" s="1"/>
      <c r="D80" s="1"/>
      <c r="F80" s="1"/>
    </row>
    <row r="81" spans="2:6" x14ac:dyDescent="0.25">
      <c r="B81" s="1"/>
      <c r="D81" s="1"/>
      <c r="F81" s="1"/>
    </row>
    <row r="82" spans="2:6" x14ac:dyDescent="0.25">
      <c r="B82" s="1"/>
      <c r="D82" s="1"/>
      <c r="F82" s="1"/>
    </row>
    <row r="83" spans="2:6" x14ac:dyDescent="0.25">
      <c r="B83" s="1"/>
      <c r="D83" s="1"/>
      <c r="F83" s="1"/>
    </row>
    <row r="84" spans="2:6" x14ac:dyDescent="0.25">
      <c r="B84" s="1"/>
      <c r="D84" s="1"/>
      <c r="F84" s="1"/>
    </row>
    <row r="85" spans="2:6" x14ac:dyDescent="0.25">
      <c r="B85" s="1"/>
      <c r="D85" s="1"/>
      <c r="F85" s="1"/>
    </row>
    <row r="86" spans="2:6" x14ac:dyDescent="0.25">
      <c r="B86" s="1"/>
      <c r="D86" s="1"/>
      <c r="F86" s="1"/>
    </row>
    <row r="87" spans="2:6" x14ac:dyDescent="0.25">
      <c r="B87" s="1"/>
      <c r="D87" s="1"/>
      <c r="F87" s="1"/>
    </row>
    <row r="88" spans="2:6" x14ac:dyDescent="0.25">
      <c r="B88" s="1"/>
      <c r="D88" s="1"/>
      <c r="F88" s="1"/>
    </row>
    <row r="89" spans="2:6" x14ac:dyDescent="0.25">
      <c r="B89" s="1"/>
      <c r="D89" s="1"/>
      <c r="F89" s="1"/>
    </row>
    <row r="90" spans="2:6" x14ac:dyDescent="0.25">
      <c r="B90" s="1"/>
      <c r="D90" s="1"/>
      <c r="F90" s="1"/>
    </row>
    <row r="91" spans="2:6" x14ac:dyDescent="0.25">
      <c r="B91" s="1"/>
      <c r="D91" s="1"/>
      <c r="F91" s="1"/>
    </row>
    <row r="92" spans="2:6" x14ac:dyDescent="0.25">
      <c r="B92" s="1"/>
      <c r="D92" s="1"/>
      <c r="F92" s="1"/>
    </row>
    <row r="93" spans="2:6" x14ac:dyDescent="0.25">
      <c r="B93" s="1"/>
      <c r="D93" s="1"/>
      <c r="F93" s="1"/>
    </row>
    <row r="94" spans="2:6" x14ac:dyDescent="0.25">
      <c r="B94" s="1"/>
      <c r="D94" s="1"/>
      <c r="F94" s="1"/>
    </row>
    <row r="95" spans="2:6" x14ac:dyDescent="0.25">
      <c r="B95" s="1"/>
      <c r="D95" s="1"/>
      <c r="F95" s="1"/>
    </row>
    <row r="96" spans="2:6" x14ac:dyDescent="0.25">
      <c r="B96" s="1"/>
      <c r="D96" s="1"/>
      <c r="F96" s="1"/>
    </row>
    <row r="97" spans="2:6" x14ac:dyDescent="0.25">
      <c r="B97" s="1"/>
      <c r="D97" s="1"/>
      <c r="F97" s="1"/>
    </row>
    <row r="98" spans="2:6" x14ac:dyDescent="0.25">
      <c r="B98" s="1"/>
      <c r="D98" s="1"/>
      <c r="F98" s="1"/>
    </row>
    <row r="99" spans="2:6" x14ac:dyDescent="0.25">
      <c r="B99" s="1"/>
      <c r="D99" s="1"/>
      <c r="F99" s="1"/>
    </row>
    <row r="100" spans="2:6" x14ac:dyDescent="0.25">
      <c r="B100" s="1"/>
      <c r="D100" s="1"/>
      <c r="F100" s="1"/>
    </row>
    <row r="101" spans="2:6" x14ac:dyDescent="0.25">
      <c r="B101" s="1"/>
      <c r="D101" s="1"/>
      <c r="F101" s="1"/>
    </row>
    <row r="102" spans="2:6" x14ac:dyDescent="0.25">
      <c r="B102" s="1"/>
      <c r="D102" s="1"/>
      <c r="F102" s="1"/>
    </row>
    <row r="103" spans="2:6" x14ac:dyDescent="0.25">
      <c r="B103" s="1"/>
      <c r="D103" s="1"/>
      <c r="F103" s="1"/>
    </row>
    <row r="104" spans="2:6" x14ac:dyDescent="0.25">
      <c r="B104" s="1"/>
      <c r="D104" s="1"/>
      <c r="F104" s="1"/>
    </row>
    <row r="105" spans="2:6" x14ac:dyDescent="0.25">
      <c r="B105" s="1"/>
      <c r="D105" s="1"/>
      <c r="F105" s="1"/>
    </row>
    <row r="106" spans="2:6" x14ac:dyDescent="0.25">
      <c r="B106" s="1"/>
      <c r="D106" s="1"/>
      <c r="F106" s="1"/>
    </row>
    <row r="107" spans="2:6" x14ac:dyDescent="0.25">
      <c r="B107" s="1"/>
      <c r="D107" s="1"/>
      <c r="F107" s="1"/>
    </row>
    <row r="108" spans="2:6" x14ac:dyDescent="0.25">
      <c r="B108" s="1"/>
      <c r="D108" s="1"/>
      <c r="F108" s="1"/>
    </row>
    <row r="109" spans="2:6" x14ac:dyDescent="0.25">
      <c r="B109" s="1"/>
      <c r="D109" s="1"/>
      <c r="F109" s="1"/>
    </row>
    <row r="110" spans="2:6" x14ac:dyDescent="0.25">
      <c r="B110" s="1"/>
      <c r="D110" s="1"/>
      <c r="F110" s="1"/>
    </row>
    <row r="111" spans="2:6" x14ac:dyDescent="0.25">
      <c r="B111" s="1"/>
      <c r="D111" s="1"/>
      <c r="F111" s="1"/>
    </row>
    <row r="112" spans="2:6" x14ac:dyDescent="0.25">
      <c r="B112" s="1"/>
      <c r="D112" s="1"/>
      <c r="F112" s="1"/>
    </row>
    <row r="113" spans="2:6" x14ac:dyDescent="0.25">
      <c r="B113" s="1"/>
      <c r="D113" s="1"/>
      <c r="F113" s="1"/>
    </row>
    <row r="114" spans="2:6" x14ac:dyDescent="0.25">
      <c r="B114" s="1"/>
      <c r="D114" s="1"/>
      <c r="F114" s="1"/>
    </row>
    <row r="115" spans="2:6" x14ac:dyDescent="0.25">
      <c r="B115" s="1"/>
      <c r="D115" s="1"/>
      <c r="F115" s="1"/>
    </row>
    <row r="116" spans="2:6" x14ac:dyDescent="0.25">
      <c r="B116" s="1"/>
      <c r="D116" s="1"/>
      <c r="F116" s="1"/>
    </row>
    <row r="117" spans="2:6" x14ac:dyDescent="0.25">
      <c r="B117" s="1"/>
      <c r="D117" s="1"/>
      <c r="F117" s="1"/>
    </row>
    <row r="118" spans="2:6" x14ac:dyDescent="0.25">
      <c r="B118" s="1"/>
      <c r="D118" s="1"/>
      <c r="F118" s="1"/>
    </row>
    <row r="119" spans="2:6" x14ac:dyDescent="0.25">
      <c r="B119" s="1"/>
      <c r="D119" s="1"/>
      <c r="F119" s="1"/>
    </row>
    <row r="120" spans="2:6" x14ac:dyDescent="0.25">
      <c r="B120" s="1"/>
      <c r="D120" s="1"/>
      <c r="F120" s="1"/>
    </row>
    <row r="121" spans="2:6" x14ac:dyDescent="0.25">
      <c r="B121" s="1"/>
      <c r="D121" s="1"/>
      <c r="F121" s="1"/>
    </row>
    <row r="122" spans="2:6" x14ac:dyDescent="0.25">
      <c r="B122" s="1"/>
      <c r="D122" s="1"/>
      <c r="F122" s="1"/>
    </row>
    <row r="123" spans="2:6" x14ac:dyDescent="0.25">
      <c r="B123" s="1"/>
      <c r="D123" s="1"/>
      <c r="F123" s="1"/>
    </row>
    <row r="124" spans="2:6" x14ac:dyDescent="0.25">
      <c r="B124" s="1"/>
      <c r="D124" s="1"/>
      <c r="F124" s="1"/>
    </row>
    <row r="125" spans="2:6" x14ac:dyDescent="0.25">
      <c r="B125" s="1"/>
      <c r="D125" s="1"/>
      <c r="F125" s="1"/>
    </row>
    <row r="126" spans="2:6" x14ac:dyDescent="0.25">
      <c r="B126" s="1"/>
      <c r="D126" s="1"/>
      <c r="F126" s="1"/>
    </row>
    <row r="127" spans="2:6" x14ac:dyDescent="0.25">
      <c r="B127" s="1"/>
      <c r="D127" s="1"/>
      <c r="F127" s="1"/>
    </row>
    <row r="128" spans="2:6" x14ac:dyDescent="0.25">
      <c r="B128" s="1"/>
      <c r="D128" s="1"/>
      <c r="F128" s="1"/>
    </row>
    <row r="129" spans="2:6" x14ac:dyDescent="0.25">
      <c r="B129" s="1"/>
      <c r="D129" s="1"/>
      <c r="F129" s="1"/>
    </row>
    <row r="130" spans="2:6" x14ac:dyDescent="0.25">
      <c r="B130" s="1"/>
      <c r="D130" s="1"/>
      <c r="F130" s="1"/>
    </row>
    <row r="131" spans="2:6" x14ac:dyDescent="0.25">
      <c r="B131" s="1"/>
      <c r="D131" s="1"/>
      <c r="F131" s="1"/>
    </row>
    <row r="132" spans="2:6" x14ac:dyDescent="0.25">
      <c r="B132" s="1"/>
      <c r="D132" s="1"/>
      <c r="F132" s="1"/>
    </row>
    <row r="133" spans="2:6" x14ac:dyDescent="0.25">
      <c r="B133" s="1"/>
      <c r="D133" s="1"/>
      <c r="F133" s="1"/>
    </row>
    <row r="134" spans="2:6" x14ac:dyDescent="0.25">
      <c r="B134" s="1"/>
      <c r="D134" s="1"/>
      <c r="F134" s="1"/>
    </row>
    <row r="135" spans="2:6" x14ac:dyDescent="0.25">
      <c r="B135" s="1"/>
      <c r="D135" s="1"/>
      <c r="F135" s="1"/>
    </row>
    <row r="136" spans="2:6" x14ac:dyDescent="0.25">
      <c r="B136" s="1"/>
      <c r="D136" s="1"/>
      <c r="F136" s="1"/>
    </row>
    <row r="137" spans="2:6" x14ac:dyDescent="0.25">
      <c r="B137" s="1"/>
      <c r="D137" s="1"/>
      <c r="F137" s="1"/>
    </row>
    <row r="138" spans="2:6" x14ac:dyDescent="0.25">
      <c r="B138" s="1"/>
      <c r="D138" s="1"/>
      <c r="F138" s="1"/>
    </row>
    <row r="139" spans="2:6" x14ac:dyDescent="0.25">
      <c r="B139" s="1"/>
      <c r="D139" s="1"/>
      <c r="F139" s="1"/>
    </row>
    <row r="140" spans="2:6" x14ac:dyDescent="0.25">
      <c r="B140" s="1"/>
      <c r="D140" s="1"/>
      <c r="F140" s="1"/>
    </row>
    <row r="141" spans="2:6" x14ac:dyDescent="0.25">
      <c r="B141" s="1"/>
      <c r="D141" s="1"/>
      <c r="F141" s="1"/>
    </row>
    <row r="142" spans="2:6" x14ac:dyDescent="0.25">
      <c r="B142" s="1"/>
      <c r="D142" s="1"/>
      <c r="F142" s="1"/>
    </row>
    <row r="143" spans="2:6" x14ac:dyDescent="0.25">
      <c r="B143" s="1"/>
      <c r="D143" s="1"/>
      <c r="F143" s="1"/>
    </row>
    <row r="144" spans="2:6" x14ac:dyDescent="0.25">
      <c r="B144" s="1"/>
      <c r="D144" s="1"/>
      <c r="F144" s="1"/>
    </row>
    <row r="145" spans="2:6" x14ac:dyDescent="0.25">
      <c r="B145" s="1"/>
      <c r="D145" s="1"/>
      <c r="F145" s="1"/>
    </row>
    <row r="146" spans="2:6" x14ac:dyDescent="0.25">
      <c r="B146" s="1"/>
      <c r="D146" s="1"/>
      <c r="F146" s="1"/>
    </row>
    <row r="147" spans="2:6" x14ac:dyDescent="0.25">
      <c r="B147" s="1"/>
      <c r="D147" s="1"/>
      <c r="F147" s="1"/>
    </row>
    <row r="148" spans="2:6" x14ac:dyDescent="0.25">
      <c r="B148" s="1"/>
      <c r="D148" s="1"/>
      <c r="F148" s="1"/>
    </row>
    <row r="149" spans="2:6" x14ac:dyDescent="0.25">
      <c r="B149" s="1"/>
      <c r="D149" s="1"/>
      <c r="F149" s="1"/>
    </row>
    <row r="150" spans="2:6" x14ac:dyDescent="0.25">
      <c r="B150" s="1"/>
      <c r="D150" s="1"/>
      <c r="F150" s="1"/>
    </row>
    <row r="151" spans="2:6" x14ac:dyDescent="0.25">
      <c r="B151" s="1"/>
      <c r="D151" s="1"/>
      <c r="F151" s="1"/>
    </row>
    <row r="152" spans="2:6" x14ac:dyDescent="0.25">
      <c r="B152" s="1"/>
      <c r="D152" s="1"/>
      <c r="F152" s="1"/>
    </row>
    <row r="153" spans="2:6" x14ac:dyDescent="0.25">
      <c r="B153" s="1"/>
      <c r="D153" s="1"/>
      <c r="F153" s="1"/>
    </row>
    <row r="154" spans="2:6" x14ac:dyDescent="0.25">
      <c r="B154" s="1"/>
      <c r="D154" s="1"/>
    </row>
  </sheetData>
  <mergeCells count="29">
    <mergeCell ref="B20:B27"/>
    <mergeCell ref="C20:C27"/>
    <mergeCell ref="D20:D27"/>
    <mergeCell ref="E20:E27"/>
    <mergeCell ref="A28:A35"/>
    <mergeCell ref="B28:B35"/>
    <mergeCell ref="C28:C35"/>
    <mergeCell ref="D28:D35"/>
    <mergeCell ref="E28:E35"/>
    <mergeCell ref="H5:S5"/>
    <mergeCell ref="T5:T6"/>
    <mergeCell ref="H7:S7"/>
    <mergeCell ref="A8:A19"/>
    <mergeCell ref="B8:B19"/>
    <mergeCell ref="C8:C19"/>
    <mergeCell ref="T8:T35"/>
    <mergeCell ref="D10:D19"/>
    <mergeCell ref="E10:E19"/>
    <mergeCell ref="A20:A27"/>
    <mergeCell ref="A1:T1"/>
    <mergeCell ref="A2:T2"/>
    <mergeCell ref="A3:T3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799212598" right="6.4960630000000005E-2" top="0.74803149606299202" bottom="0.74803149606299202" header="0.31496062992126" footer="0.31496062992126"/>
  <pageSetup paperSize="11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99277-68A3-4488-B334-04AB6442E6D9}">
  <dimension ref="A1:T153"/>
  <sheetViews>
    <sheetView topLeftCell="A16" workbookViewId="0">
      <selection activeCell="J25" sqref="J25:J34"/>
    </sheetView>
  </sheetViews>
  <sheetFormatPr defaultRowHeight="15" x14ac:dyDescent="0.25"/>
  <cols>
    <col min="1" max="1" width="6.5703125" style="1" customWidth="1"/>
    <col min="2" max="2" width="25.7109375" style="6" customWidth="1"/>
    <col min="3" max="3" width="20" style="1" customWidth="1"/>
    <col min="4" max="4" width="25.42578125" style="6" customWidth="1"/>
    <col min="5" max="5" width="18" style="1" customWidth="1"/>
    <col min="6" max="6" width="33.42578125" style="6" customWidth="1"/>
    <col min="7" max="7" width="17.140625" style="1" customWidth="1"/>
    <col min="8" max="19" width="6.42578125" style="1" customWidth="1"/>
    <col min="20" max="20" width="35.7109375" style="1" customWidth="1"/>
    <col min="21" max="16384" width="9.140625" style="1"/>
  </cols>
  <sheetData>
    <row r="1" spans="1:20" ht="18" x14ac:dyDescent="0.25">
      <c r="A1" s="56" t="s">
        <v>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1:20" ht="18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18" x14ac:dyDescent="0.25">
      <c r="A3" s="56" t="s">
        <v>19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x14ac:dyDescent="0.25">
      <c r="A4" s="1" t="s">
        <v>38</v>
      </c>
    </row>
    <row r="5" spans="1:20" x14ac:dyDescent="0.25">
      <c r="A5" s="54" t="s">
        <v>1</v>
      </c>
      <c r="B5" s="57" t="s">
        <v>10</v>
      </c>
      <c r="C5" s="65" t="s">
        <v>12</v>
      </c>
      <c r="D5" s="57" t="s">
        <v>11</v>
      </c>
      <c r="E5" s="65" t="s">
        <v>12</v>
      </c>
      <c r="F5" s="57" t="s">
        <v>14</v>
      </c>
      <c r="G5" s="65" t="s">
        <v>12</v>
      </c>
      <c r="H5" s="77" t="s">
        <v>2</v>
      </c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54" t="s">
        <v>3</v>
      </c>
    </row>
    <row r="6" spans="1:20" x14ac:dyDescent="0.25">
      <c r="A6" s="54"/>
      <c r="B6" s="57"/>
      <c r="C6" s="71"/>
      <c r="D6" s="57"/>
      <c r="E6" s="71"/>
      <c r="F6" s="57"/>
      <c r="G6" s="71"/>
      <c r="H6" s="3">
        <v>1</v>
      </c>
      <c r="I6" s="3">
        <v>2</v>
      </c>
      <c r="J6" s="3">
        <v>3</v>
      </c>
      <c r="K6" s="3">
        <v>4</v>
      </c>
      <c r="L6" s="3">
        <v>5</v>
      </c>
      <c r="M6" s="3">
        <v>6</v>
      </c>
      <c r="N6" s="3">
        <v>7</v>
      </c>
      <c r="O6" s="3">
        <v>8</v>
      </c>
      <c r="P6" s="3">
        <v>9</v>
      </c>
      <c r="Q6" s="3">
        <v>10</v>
      </c>
      <c r="R6" s="3">
        <v>11</v>
      </c>
      <c r="S6" s="3">
        <v>12</v>
      </c>
      <c r="T6" s="54"/>
    </row>
    <row r="7" spans="1:20" ht="15.75" x14ac:dyDescent="0.3">
      <c r="A7" s="4">
        <v>1</v>
      </c>
      <c r="B7" s="5">
        <v>2</v>
      </c>
      <c r="C7" s="4">
        <v>3</v>
      </c>
      <c r="D7" s="5">
        <v>4</v>
      </c>
      <c r="E7" s="4">
        <v>5</v>
      </c>
      <c r="F7" s="5">
        <v>6</v>
      </c>
      <c r="G7" s="4">
        <v>7</v>
      </c>
      <c r="H7" s="78">
        <v>8</v>
      </c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4">
        <v>9</v>
      </c>
    </row>
    <row r="8" spans="1:20" ht="48" customHeight="1" x14ac:dyDescent="0.25">
      <c r="A8" s="69">
        <v>1</v>
      </c>
      <c r="B8" s="72" t="s">
        <v>23</v>
      </c>
      <c r="C8" s="66">
        <f>E8+E18+E24+E25</f>
        <v>612212000</v>
      </c>
      <c r="D8" s="72" t="s">
        <v>20</v>
      </c>
      <c r="E8" s="66">
        <f>SUM(G8:G17)</f>
        <v>139890000</v>
      </c>
      <c r="F8" s="8" t="s">
        <v>21</v>
      </c>
      <c r="G8" s="9">
        <v>3750000</v>
      </c>
      <c r="H8" s="69"/>
      <c r="I8" s="69" t="s">
        <v>37</v>
      </c>
      <c r="J8" s="69"/>
      <c r="K8" s="69"/>
      <c r="L8" s="69"/>
      <c r="M8" s="69"/>
      <c r="N8" s="69"/>
      <c r="O8" s="69"/>
      <c r="P8" s="69"/>
      <c r="Q8" s="69"/>
      <c r="R8" s="69"/>
      <c r="S8" s="69"/>
      <c r="T8" s="72" t="s">
        <v>22</v>
      </c>
    </row>
    <row r="9" spans="1:20" ht="30" x14ac:dyDescent="0.25">
      <c r="A9" s="70"/>
      <c r="B9" s="76"/>
      <c r="C9" s="67"/>
      <c r="D9" s="76"/>
      <c r="E9" s="67"/>
      <c r="F9" s="10" t="s">
        <v>24</v>
      </c>
      <c r="G9" s="11">
        <v>28440000</v>
      </c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6"/>
    </row>
    <row r="10" spans="1:20" ht="45" x14ac:dyDescent="0.25">
      <c r="A10" s="70"/>
      <c r="B10" s="76"/>
      <c r="C10" s="67"/>
      <c r="D10" s="76"/>
      <c r="E10" s="67"/>
      <c r="F10" s="14" t="s">
        <v>25</v>
      </c>
      <c r="G10" s="15">
        <v>9000000</v>
      </c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6"/>
    </row>
    <row r="11" spans="1:20" ht="30" x14ac:dyDescent="0.25">
      <c r="A11" s="70"/>
      <c r="B11" s="76"/>
      <c r="C11" s="67"/>
      <c r="D11" s="76"/>
      <c r="E11" s="67"/>
      <c r="F11" s="14" t="s">
        <v>26</v>
      </c>
      <c r="G11" s="15">
        <v>3000000</v>
      </c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6"/>
    </row>
    <row r="12" spans="1:20" x14ac:dyDescent="0.25">
      <c r="A12" s="70"/>
      <c r="B12" s="76"/>
      <c r="C12" s="67"/>
      <c r="D12" s="76"/>
      <c r="E12" s="67"/>
      <c r="F12" s="14" t="s">
        <v>27</v>
      </c>
      <c r="G12" s="15">
        <v>4000000</v>
      </c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6"/>
    </row>
    <row r="13" spans="1:20" ht="30" x14ac:dyDescent="0.25">
      <c r="A13" s="70"/>
      <c r="B13" s="76"/>
      <c r="C13" s="67"/>
      <c r="D13" s="76"/>
      <c r="E13" s="67"/>
      <c r="F13" s="14" t="s">
        <v>28</v>
      </c>
      <c r="G13" s="15">
        <v>8000000</v>
      </c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6"/>
    </row>
    <row r="14" spans="1:20" ht="30" x14ac:dyDescent="0.25">
      <c r="A14" s="70"/>
      <c r="B14" s="76"/>
      <c r="C14" s="67"/>
      <c r="D14" s="76"/>
      <c r="E14" s="67"/>
      <c r="F14" s="14" t="s">
        <v>29</v>
      </c>
      <c r="G14" s="15">
        <v>10000000</v>
      </c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6"/>
    </row>
    <row r="15" spans="1:20" x14ac:dyDescent="0.25">
      <c r="A15" s="70"/>
      <c r="B15" s="76"/>
      <c r="C15" s="67"/>
      <c r="D15" s="76"/>
      <c r="E15" s="67"/>
      <c r="F15" s="14" t="s">
        <v>30</v>
      </c>
      <c r="G15" s="15">
        <v>5000000</v>
      </c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6"/>
    </row>
    <row r="16" spans="1:20" x14ac:dyDescent="0.25">
      <c r="A16" s="70"/>
      <c r="B16" s="76"/>
      <c r="C16" s="67"/>
      <c r="D16" s="76"/>
      <c r="E16" s="67"/>
      <c r="F16" s="14" t="s">
        <v>31</v>
      </c>
      <c r="G16" s="15">
        <v>3700000</v>
      </c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6"/>
    </row>
    <row r="17" spans="1:20" ht="30" x14ac:dyDescent="0.25">
      <c r="A17" s="70"/>
      <c r="B17" s="76"/>
      <c r="C17" s="67"/>
      <c r="D17" s="73"/>
      <c r="E17" s="68"/>
      <c r="F17" s="12" t="s">
        <v>32</v>
      </c>
      <c r="G17" s="13">
        <v>65000000</v>
      </c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6"/>
    </row>
    <row r="18" spans="1:20" ht="45" x14ac:dyDescent="0.25">
      <c r="A18" s="70"/>
      <c r="B18" s="76"/>
      <c r="C18" s="67"/>
      <c r="D18" s="72" t="s">
        <v>33</v>
      </c>
      <c r="E18" s="66">
        <f>SUM(G18:G23)</f>
        <v>169852000</v>
      </c>
      <c r="F18" s="8" t="s">
        <v>21</v>
      </c>
      <c r="G18" s="16">
        <v>1825000</v>
      </c>
      <c r="H18" s="69"/>
      <c r="I18" s="69"/>
      <c r="J18" s="69"/>
      <c r="K18" s="69"/>
      <c r="L18" s="69"/>
      <c r="M18" s="69"/>
      <c r="N18" s="69" t="s">
        <v>37</v>
      </c>
      <c r="O18" s="69"/>
      <c r="P18" s="69"/>
      <c r="Q18" s="69"/>
      <c r="R18" s="69"/>
      <c r="S18" s="69"/>
      <c r="T18" s="76"/>
    </row>
    <row r="19" spans="1:20" ht="30" x14ac:dyDescent="0.25">
      <c r="A19" s="70"/>
      <c r="B19" s="76"/>
      <c r="C19" s="67"/>
      <c r="D19" s="76"/>
      <c r="E19" s="67"/>
      <c r="F19" s="10" t="s">
        <v>24</v>
      </c>
      <c r="G19" s="15">
        <v>18020000</v>
      </c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6"/>
    </row>
    <row r="20" spans="1:20" ht="30" x14ac:dyDescent="0.25">
      <c r="A20" s="70"/>
      <c r="B20" s="76"/>
      <c r="C20" s="67"/>
      <c r="D20" s="76"/>
      <c r="E20" s="67"/>
      <c r="F20" s="14" t="s">
        <v>28</v>
      </c>
      <c r="G20" s="15">
        <v>8000000</v>
      </c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6"/>
    </row>
    <row r="21" spans="1:20" x14ac:dyDescent="0.25">
      <c r="A21" s="70"/>
      <c r="B21" s="76"/>
      <c r="C21" s="67"/>
      <c r="D21" s="76"/>
      <c r="E21" s="67"/>
      <c r="F21" s="14" t="s">
        <v>30</v>
      </c>
      <c r="G21" s="15">
        <v>5000000</v>
      </c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6"/>
    </row>
    <row r="22" spans="1:20" x14ac:dyDescent="0.25">
      <c r="A22" s="70"/>
      <c r="B22" s="76"/>
      <c r="C22" s="67"/>
      <c r="D22" s="76"/>
      <c r="E22" s="67"/>
      <c r="F22" s="14" t="s">
        <v>31</v>
      </c>
      <c r="G22" s="15">
        <v>3700000</v>
      </c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6"/>
    </row>
    <row r="23" spans="1:20" ht="30" x14ac:dyDescent="0.25">
      <c r="A23" s="70"/>
      <c r="B23" s="76"/>
      <c r="C23" s="67"/>
      <c r="D23" s="73"/>
      <c r="E23" s="68"/>
      <c r="F23" s="12" t="s">
        <v>32</v>
      </c>
      <c r="G23" s="13">
        <v>133307000</v>
      </c>
      <c r="H23" s="2" t="s">
        <v>37</v>
      </c>
      <c r="I23" s="2" t="s">
        <v>37</v>
      </c>
      <c r="J23" s="2" t="s">
        <v>37</v>
      </c>
      <c r="K23" s="2" t="s">
        <v>37</v>
      </c>
      <c r="L23" s="2" t="s">
        <v>37</v>
      </c>
      <c r="M23" s="2" t="s">
        <v>37</v>
      </c>
      <c r="N23" s="2" t="s">
        <v>37</v>
      </c>
      <c r="O23" s="2" t="s">
        <v>37</v>
      </c>
      <c r="P23" s="2" t="s">
        <v>37</v>
      </c>
      <c r="Q23" s="2" t="s">
        <v>37</v>
      </c>
      <c r="R23" s="2" t="s">
        <v>37</v>
      </c>
      <c r="S23" s="2" t="s">
        <v>37</v>
      </c>
      <c r="T23" s="76"/>
    </row>
    <row r="24" spans="1:20" ht="30" x14ac:dyDescent="0.25">
      <c r="A24" s="70"/>
      <c r="B24" s="76"/>
      <c r="C24" s="67"/>
      <c r="D24" s="18" t="s">
        <v>34</v>
      </c>
      <c r="E24" s="19">
        <f>SUM(G24)</f>
        <v>42520000</v>
      </c>
      <c r="F24" s="18" t="s">
        <v>32</v>
      </c>
      <c r="G24" s="19">
        <v>42520000</v>
      </c>
      <c r="H24" s="20"/>
      <c r="I24" s="20"/>
      <c r="J24" s="2" t="s">
        <v>37</v>
      </c>
      <c r="K24" s="20"/>
      <c r="L24" s="20"/>
      <c r="M24" s="2" t="s">
        <v>37</v>
      </c>
      <c r="N24" s="20"/>
      <c r="O24" s="20"/>
      <c r="P24" s="2" t="s">
        <v>37</v>
      </c>
      <c r="Q24" s="20"/>
      <c r="R24" s="20"/>
      <c r="S24" s="2" t="s">
        <v>37</v>
      </c>
      <c r="T24" s="76"/>
    </row>
    <row r="25" spans="1:20" ht="45" x14ac:dyDescent="0.25">
      <c r="A25" s="70"/>
      <c r="B25" s="76"/>
      <c r="C25" s="67"/>
      <c r="D25" s="72" t="s">
        <v>35</v>
      </c>
      <c r="E25" s="66">
        <f>SUM(G25:G35)</f>
        <v>259950000</v>
      </c>
      <c r="F25" s="8" t="s">
        <v>21</v>
      </c>
      <c r="G25" s="17">
        <v>3750000</v>
      </c>
      <c r="H25" s="69"/>
      <c r="I25" s="69"/>
      <c r="J25" s="69" t="s">
        <v>37</v>
      </c>
      <c r="K25" s="69"/>
      <c r="L25" s="69"/>
      <c r="M25" s="69"/>
      <c r="N25" s="69"/>
      <c r="O25" s="69"/>
      <c r="P25" s="69"/>
      <c r="Q25" s="69"/>
      <c r="R25" s="69"/>
      <c r="S25" s="69"/>
      <c r="T25" s="76"/>
    </row>
    <row r="26" spans="1:20" ht="30" x14ac:dyDescent="0.25">
      <c r="A26" s="70"/>
      <c r="B26" s="76"/>
      <c r="C26" s="67"/>
      <c r="D26" s="76"/>
      <c r="E26" s="67"/>
      <c r="F26" s="10" t="s">
        <v>24</v>
      </c>
      <c r="G26" s="17">
        <v>25420000</v>
      </c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6"/>
    </row>
    <row r="27" spans="1:20" ht="45" x14ac:dyDescent="0.25">
      <c r="A27" s="70"/>
      <c r="B27" s="76"/>
      <c r="C27" s="67"/>
      <c r="D27" s="76"/>
      <c r="E27" s="67"/>
      <c r="F27" s="14" t="s">
        <v>25</v>
      </c>
      <c r="G27" s="17">
        <v>9000000</v>
      </c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6"/>
    </row>
    <row r="28" spans="1:20" ht="30" x14ac:dyDescent="0.25">
      <c r="A28" s="70"/>
      <c r="B28" s="76"/>
      <c r="C28" s="67"/>
      <c r="D28" s="76"/>
      <c r="E28" s="67"/>
      <c r="F28" s="14" t="s">
        <v>26</v>
      </c>
      <c r="G28" s="17">
        <v>3000000</v>
      </c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6"/>
    </row>
    <row r="29" spans="1:20" x14ac:dyDescent="0.25">
      <c r="A29" s="70"/>
      <c r="B29" s="76"/>
      <c r="C29" s="67"/>
      <c r="D29" s="76"/>
      <c r="E29" s="67"/>
      <c r="F29" s="14" t="s">
        <v>27</v>
      </c>
      <c r="G29" s="17">
        <v>4000000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6"/>
    </row>
    <row r="30" spans="1:20" ht="30" x14ac:dyDescent="0.25">
      <c r="A30" s="70"/>
      <c r="B30" s="76"/>
      <c r="C30" s="67"/>
      <c r="D30" s="76"/>
      <c r="E30" s="67"/>
      <c r="F30" s="14" t="s">
        <v>28</v>
      </c>
      <c r="G30" s="17">
        <v>8000000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6"/>
    </row>
    <row r="31" spans="1:20" ht="30" x14ac:dyDescent="0.25">
      <c r="A31" s="70"/>
      <c r="B31" s="76"/>
      <c r="C31" s="67"/>
      <c r="D31" s="76"/>
      <c r="E31" s="67"/>
      <c r="F31" s="14" t="s">
        <v>29</v>
      </c>
      <c r="G31" s="17">
        <v>10000000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6"/>
    </row>
    <row r="32" spans="1:20" x14ac:dyDescent="0.25">
      <c r="A32" s="70"/>
      <c r="B32" s="76"/>
      <c r="C32" s="67"/>
      <c r="D32" s="76"/>
      <c r="E32" s="67"/>
      <c r="F32" s="14" t="s">
        <v>30</v>
      </c>
      <c r="G32" s="17">
        <v>5000000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6"/>
    </row>
    <row r="33" spans="1:20" x14ac:dyDescent="0.25">
      <c r="A33" s="70"/>
      <c r="B33" s="76"/>
      <c r="C33" s="67"/>
      <c r="D33" s="76"/>
      <c r="E33" s="67"/>
      <c r="F33" s="14" t="s">
        <v>31</v>
      </c>
      <c r="G33" s="17">
        <v>3700000</v>
      </c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6"/>
    </row>
    <row r="34" spans="1:20" ht="45" x14ac:dyDescent="0.25">
      <c r="A34" s="70"/>
      <c r="B34" s="76"/>
      <c r="C34" s="67"/>
      <c r="D34" s="76"/>
      <c r="E34" s="67"/>
      <c r="F34" s="14" t="s">
        <v>36</v>
      </c>
      <c r="G34" s="17">
        <v>80000000</v>
      </c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6"/>
    </row>
    <row r="35" spans="1:20" ht="30" x14ac:dyDescent="0.25">
      <c r="A35" s="71"/>
      <c r="B35" s="73"/>
      <c r="C35" s="68"/>
      <c r="D35" s="73"/>
      <c r="E35" s="68"/>
      <c r="F35" s="12" t="s">
        <v>32</v>
      </c>
      <c r="G35" s="21">
        <f>65000000+43080000</f>
        <v>108080000</v>
      </c>
      <c r="H35" s="20"/>
      <c r="I35" s="20"/>
      <c r="J35" s="2" t="s">
        <v>37</v>
      </c>
      <c r="K35" s="2"/>
      <c r="L35" s="20"/>
      <c r="M35" s="2" t="s">
        <v>37</v>
      </c>
      <c r="N35" s="20"/>
      <c r="O35" s="20"/>
      <c r="P35" s="2" t="s">
        <v>37</v>
      </c>
      <c r="Q35" s="20"/>
      <c r="R35" s="20"/>
      <c r="S35" s="20"/>
      <c r="T35" s="73"/>
    </row>
    <row r="37" spans="1:20" x14ac:dyDescent="0.25">
      <c r="B37" s="6" t="s">
        <v>5</v>
      </c>
    </row>
    <row r="38" spans="1:20" x14ac:dyDescent="0.25">
      <c r="A38" s="7">
        <v>1</v>
      </c>
      <c r="B38" s="1" t="s">
        <v>6</v>
      </c>
      <c r="D38" s="1"/>
      <c r="F38" s="1"/>
    </row>
    <row r="39" spans="1:20" x14ac:dyDescent="0.25">
      <c r="A39" s="7">
        <v>2</v>
      </c>
      <c r="B39" s="1" t="s">
        <v>8</v>
      </c>
      <c r="D39" s="1"/>
      <c r="F39" s="1"/>
    </row>
    <row r="40" spans="1:20" x14ac:dyDescent="0.25">
      <c r="A40" s="7">
        <v>3</v>
      </c>
      <c r="B40" s="1" t="s">
        <v>9</v>
      </c>
      <c r="D40" s="1"/>
      <c r="F40" s="1"/>
    </row>
    <row r="41" spans="1:20" x14ac:dyDescent="0.25">
      <c r="A41" s="7">
        <v>4</v>
      </c>
      <c r="B41" s="1" t="s">
        <v>7</v>
      </c>
      <c r="D41" s="1"/>
      <c r="F41" s="1"/>
    </row>
    <row r="42" spans="1:20" x14ac:dyDescent="0.25">
      <c r="A42" s="7">
        <v>5</v>
      </c>
      <c r="B42" s="1" t="s">
        <v>13</v>
      </c>
      <c r="D42" s="1"/>
      <c r="F42" s="1"/>
    </row>
    <row r="43" spans="1:20" x14ac:dyDescent="0.25">
      <c r="A43" s="7">
        <v>6</v>
      </c>
      <c r="B43" s="1" t="s">
        <v>15</v>
      </c>
      <c r="D43" s="1"/>
      <c r="F43" s="1"/>
    </row>
    <row r="44" spans="1:20" x14ac:dyDescent="0.25">
      <c r="A44" s="7">
        <v>7</v>
      </c>
      <c r="B44" s="1" t="s">
        <v>16</v>
      </c>
      <c r="D44" s="1"/>
      <c r="F44" s="1"/>
    </row>
    <row r="45" spans="1:20" x14ac:dyDescent="0.25">
      <c r="A45" s="7">
        <v>8</v>
      </c>
      <c r="B45" s="1" t="s">
        <v>17</v>
      </c>
      <c r="D45" s="1"/>
      <c r="F45" s="1"/>
    </row>
    <row r="46" spans="1:20" x14ac:dyDescent="0.25">
      <c r="A46" s="7">
        <v>9</v>
      </c>
      <c r="B46" s="1" t="s">
        <v>18</v>
      </c>
      <c r="D46" s="1"/>
      <c r="F46" s="1"/>
    </row>
    <row r="47" spans="1:20" x14ac:dyDescent="0.25">
      <c r="A47" s="7"/>
      <c r="B47" s="1"/>
      <c r="D47" s="1"/>
      <c r="F47" s="1"/>
    </row>
    <row r="48" spans="1:20" x14ac:dyDescent="0.25">
      <c r="A48" s="7"/>
      <c r="B48" s="1"/>
      <c r="D48" s="1"/>
      <c r="F48" s="1"/>
    </row>
    <row r="49" spans="1:6" x14ac:dyDescent="0.25">
      <c r="A49" s="7"/>
      <c r="B49" s="1"/>
      <c r="D49" s="1"/>
      <c r="F49" s="1"/>
    </row>
    <row r="50" spans="1:6" x14ac:dyDescent="0.25">
      <c r="A50" s="7"/>
      <c r="B50" s="1"/>
      <c r="D50" s="1"/>
      <c r="F50" s="1"/>
    </row>
    <row r="51" spans="1:6" x14ac:dyDescent="0.25">
      <c r="A51" s="7"/>
      <c r="B51" s="1"/>
      <c r="D51" s="1"/>
      <c r="F51" s="1"/>
    </row>
    <row r="52" spans="1:6" x14ac:dyDescent="0.25">
      <c r="A52" s="7"/>
      <c r="B52" s="1"/>
      <c r="D52" s="1"/>
      <c r="F52" s="1"/>
    </row>
    <row r="53" spans="1:6" x14ac:dyDescent="0.25">
      <c r="A53" s="7"/>
      <c r="B53" s="1"/>
      <c r="D53" s="1"/>
      <c r="F53" s="1"/>
    </row>
    <row r="54" spans="1:6" x14ac:dyDescent="0.25">
      <c r="A54" s="7"/>
      <c r="B54" s="1"/>
      <c r="D54" s="1"/>
      <c r="F54" s="1"/>
    </row>
    <row r="55" spans="1:6" x14ac:dyDescent="0.25">
      <c r="A55" s="7"/>
      <c r="B55" s="1"/>
      <c r="D55" s="1"/>
      <c r="F55" s="1"/>
    </row>
    <row r="56" spans="1:6" x14ac:dyDescent="0.25">
      <c r="A56" s="7"/>
      <c r="B56" s="1"/>
      <c r="D56" s="1"/>
      <c r="F56" s="1"/>
    </row>
    <row r="57" spans="1:6" x14ac:dyDescent="0.25">
      <c r="A57" s="7"/>
      <c r="B57" s="1"/>
      <c r="D57" s="1"/>
      <c r="F57" s="1"/>
    </row>
    <row r="58" spans="1:6" x14ac:dyDescent="0.25">
      <c r="A58" s="7"/>
      <c r="B58" s="1"/>
      <c r="D58" s="1"/>
      <c r="F58" s="1"/>
    </row>
    <row r="59" spans="1:6" x14ac:dyDescent="0.25">
      <c r="B59" s="1"/>
      <c r="D59" s="1"/>
      <c r="F59" s="1"/>
    </row>
    <row r="60" spans="1:6" x14ac:dyDescent="0.25">
      <c r="B60" s="1"/>
      <c r="D60" s="1"/>
      <c r="F60" s="1"/>
    </row>
    <row r="61" spans="1:6" x14ac:dyDescent="0.25">
      <c r="B61" s="1"/>
      <c r="D61" s="1"/>
      <c r="F61" s="1"/>
    </row>
    <row r="62" spans="1:6" x14ac:dyDescent="0.25">
      <c r="B62" s="1"/>
      <c r="D62" s="1"/>
      <c r="F62" s="1"/>
    </row>
    <row r="63" spans="1:6" x14ac:dyDescent="0.25">
      <c r="B63" s="1"/>
      <c r="D63" s="1"/>
      <c r="F63" s="1"/>
    </row>
    <row r="64" spans="1:6" x14ac:dyDescent="0.25">
      <c r="B64" s="1"/>
      <c r="D64" s="1"/>
      <c r="F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  <row r="150" s="1" customFormat="1" x14ac:dyDescent="0.25"/>
    <row r="151" s="1" customFormat="1" x14ac:dyDescent="0.25"/>
    <row r="152" s="1" customFormat="1" x14ac:dyDescent="0.25"/>
    <row r="153" s="1" customFormat="1" x14ac:dyDescent="0.25"/>
  </sheetData>
  <mergeCells count="59">
    <mergeCell ref="A1:T1"/>
    <mergeCell ref="A2:T2"/>
    <mergeCell ref="A3:T3"/>
    <mergeCell ref="A5:A6"/>
    <mergeCell ref="B5:B6"/>
    <mergeCell ref="C5:C6"/>
    <mergeCell ref="D5:D6"/>
    <mergeCell ref="E5:E6"/>
    <mergeCell ref="F5:F6"/>
    <mergeCell ref="G5:G6"/>
    <mergeCell ref="O8:O17"/>
    <mergeCell ref="H5:S5"/>
    <mergeCell ref="T5:T6"/>
    <mergeCell ref="H7:S7"/>
    <mergeCell ref="A8:A35"/>
    <mergeCell ref="B8:B35"/>
    <mergeCell ref="C8:C35"/>
    <mergeCell ref="D8:D17"/>
    <mergeCell ref="E8:E17"/>
    <mergeCell ref="H8:H17"/>
    <mergeCell ref="I8:I17"/>
    <mergeCell ref="J8:J17"/>
    <mergeCell ref="K8:K17"/>
    <mergeCell ref="L8:L17"/>
    <mergeCell ref="M8:M17"/>
    <mergeCell ref="N8:N17"/>
    <mergeCell ref="D18:D23"/>
    <mergeCell ref="E18:E23"/>
    <mergeCell ref="H18:H22"/>
    <mergeCell ref="I18:I22"/>
    <mergeCell ref="J18:J22"/>
    <mergeCell ref="P8:P17"/>
    <mergeCell ref="Q8:Q17"/>
    <mergeCell ref="R8:R17"/>
    <mergeCell ref="S8:S17"/>
    <mergeCell ref="T8:T35"/>
    <mergeCell ref="Q18:Q22"/>
    <mergeCell ref="R18:R22"/>
    <mergeCell ref="S18:S22"/>
    <mergeCell ref="D25:D35"/>
    <mergeCell ref="E25:E35"/>
    <mergeCell ref="H25:H34"/>
    <mergeCell ref="I25:I34"/>
    <mergeCell ref="J25:J34"/>
    <mergeCell ref="K25:K34"/>
    <mergeCell ref="L25:L34"/>
    <mergeCell ref="K18:K22"/>
    <mergeCell ref="L18:L22"/>
    <mergeCell ref="M18:M22"/>
    <mergeCell ref="N18:N22"/>
    <mergeCell ref="O18:O22"/>
    <mergeCell ref="P18:P22"/>
    <mergeCell ref="S25:S34"/>
    <mergeCell ref="M25:M34"/>
    <mergeCell ref="N25:N34"/>
    <mergeCell ref="O25:O34"/>
    <mergeCell ref="P25:P34"/>
    <mergeCell ref="Q25:Q34"/>
    <mergeCell ref="R25:R34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49"/>
  <sheetViews>
    <sheetView topLeftCell="C19" workbookViewId="0">
      <selection activeCell="J25" sqref="J25:J34"/>
    </sheetView>
  </sheetViews>
  <sheetFormatPr defaultRowHeight="15" x14ac:dyDescent="0.25"/>
  <cols>
    <col min="1" max="1" width="6.5703125" style="1" customWidth="1"/>
    <col min="2" max="2" width="33.42578125" style="6" customWidth="1"/>
    <col min="3" max="3" width="20" style="1" customWidth="1"/>
    <col min="4" max="4" width="29.5703125" style="6" customWidth="1"/>
    <col min="5" max="5" width="18" style="1" customWidth="1"/>
    <col min="6" max="6" width="33.42578125" style="6" customWidth="1"/>
    <col min="7" max="7" width="17.140625" style="1" customWidth="1"/>
    <col min="8" max="19" width="6.42578125" style="1" customWidth="1"/>
    <col min="20" max="20" width="35.7109375" style="1" customWidth="1"/>
    <col min="21" max="16384" width="9.140625" style="1"/>
  </cols>
  <sheetData>
    <row r="1" spans="1:20" ht="18" x14ac:dyDescent="0.25">
      <c r="A1" s="56" t="s">
        <v>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1:20" ht="18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18" x14ac:dyDescent="0.25">
      <c r="A3" s="56" t="s">
        <v>19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x14ac:dyDescent="0.25">
      <c r="A4" s="23" t="s">
        <v>39</v>
      </c>
    </row>
    <row r="5" spans="1:20" x14ac:dyDescent="0.25">
      <c r="A5" s="54" t="s">
        <v>1</v>
      </c>
      <c r="B5" s="57" t="s">
        <v>10</v>
      </c>
      <c r="C5" s="57" t="s">
        <v>12</v>
      </c>
      <c r="D5" s="57" t="s">
        <v>11</v>
      </c>
      <c r="E5" s="57" t="s">
        <v>12</v>
      </c>
      <c r="F5" s="57" t="s">
        <v>14</v>
      </c>
      <c r="G5" s="57" t="s">
        <v>12</v>
      </c>
      <c r="H5" s="77" t="s">
        <v>2</v>
      </c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54" t="s">
        <v>3</v>
      </c>
    </row>
    <row r="6" spans="1:20" x14ac:dyDescent="0.25">
      <c r="A6" s="54"/>
      <c r="B6" s="57"/>
      <c r="C6" s="54"/>
      <c r="D6" s="57"/>
      <c r="E6" s="54"/>
      <c r="F6" s="57"/>
      <c r="G6" s="54"/>
      <c r="H6" s="3">
        <v>1</v>
      </c>
      <c r="I6" s="3">
        <v>2</v>
      </c>
      <c r="J6" s="3">
        <v>3</v>
      </c>
      <c r="K6" s="3">
        <v>4</v>
      </c>
      <c r="L6" s="3">
        <v>5</v>
      </c>
      <c r="M6" s="3">
        <v>6</v>
      </c>
      <c r="N6" s="3">
        <v>7</v>
      </c>
      <c r="O6" s="3">
        <v>8</v>
      </c>
      <c r="P6" s="3">
        <v>9</v>
      </c>
      <c r="Q6" s="3">
        <v>10</v>
      </c>
      <c r="R6" s="3">
        <v>11</v>
      </c>
      <c r="S6" s="3">
        <v>12</v>
      </c>
      <c r="T6" s="54"/>
    </row>
    <row r="7" spans="1:20" ht="15.75" x14ac:dyDescent="0.3">
      <c r="A7" s="4">
        <v>1</v>
      </c>
      <c r="B7" s="5">
        <v>2</v>
      </c>
      <c r="C7" s="4">
        <v>3</v>
      </c>
      <c r="D7" s="5">
        <v>4</v>
      </c>
      <c r="E7" s="4">
        <v>5</v>
      </c>
      <c r="F7" s="5">
        <v>6</v>
      </c>
      <c r="G7" s="4">
        <v>7</v>
      </c>
      <c r="H7" s="78">
        <v>8</v>
      </c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4">
        <v>9</v>
      </c>
    </row>
    <row r="8" spans="1:20" s="24" customFormat="1" ht="126" x14ac:dyDescent="0.25">
      <c r="A8" s="26">
        <v>1</v>
      </c>
      <c r="B8" s="27" t="s">
        <v>40</v>
      </c>
      <c r="C8" s="28">
        <v>49090000</v>
      </c>
      <c r="D8" s="29" t="s">
        <v>41</v>
      </c>
      <c r="E8" s="28">
        <f>C8</f>
        <v>49090000</v>
      </c>
      <c r="F8" s="29" t="s">
        <v>36</v>
      </c>
      <c r="G8" s="28">
        <f>E8</f>
        <v>49090000</v>
      </c>
      <c r="H8" s="26"/>
      <c r="I8" s="26"/>
      <c r="J8" s="26"/>
      <c r="K8" s="26"/>
      <c r="L8" s="26"/>
      <c r="M8" s="26" t="s">
        <v>43</v>
      </c>
      <c r="N8" s="26"/>
      <c r="O8" s="26"/>
      <c r="P8" s="26"/>
      <c r="Q8" s="26"/>
      <c r="R8" s="26"/>
      <c r="S8" s="26"/>
      <c r="T8" s="79" t="s">
        <v>42</v>
      </c>
    </row>
    <row r="9" spans="1:20" ht="48" customHeight="1" x14ac:dyDescent="0.25">
      <c r="A9" s="54">
        <v>2</v>
      </c>
      <c r="B9" s="80" t="s">
        <v>44</v>
      </c>
      <c r="C9" s="74">
        <f>SUM(E9:E31)</f>
        <v>650006000</v>
      </c>
      <c r="D9" s="80" t="s">
        <v>45</v>
      </c>
      <c r="E9" s="74">
        <f>SUM(G9:G16)</f>
        <v>198791000</v>
      </c>
      <c r="F9" s="18" t="s">
        <v>21</v>
      </c>
      <c r="G9" s="19">
        <v>3317000</v>
      </c>
      <c r="H9" s="54"/>
      <c r="I9" s="54"/>
      <c r="J9" s="54"/>
      <c r="K9" s="54" t="s">
        <v>43</v>
      </c>
      <c r="L9" s="54"/>
      <c r="M9" s="54"/>
      <c r="N9" s="54"/>
      <c r="O9" s="54"/>
      <c r="P9" s="54"/>
      <c r="Q9" s="54"/>
      <c r="R9" s="54"/>
      <c r="S9" s="54"/>
      <c r="T9" s="79"/>
    </row>
    <row r="10" spans="1:20" ht="30" x14ac:dyDescent="0.25">
      <c r="A10" s="54"/>
      <c r="B10" s="80"/>
      <c r="C10" s="74"/>
      <c r="D10" s="80"/>
      <c r="E10" s="74"/>
      <c r="F10" s="18" t="s">
        <v>24</v>
      </c>
      <c r="G10" s="19">
        <v>44470000</v>
      </c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79"/>
    </row>
    <row r="11" spans="1:20" ht="45" x14ac:dyDescent="0.25">
      <c r="A11" s="54"/>
      <c r="B11" s="80"/>
      <c r="C11" s="74"/>
      <c r="D11" s="80"/>
      <c r="E11" s="74"/>
      <c r="F11" s="18" t="s">
        <v>25</v>
      </c>
      <c r="G11" s="19">
        <v>18000000</v>
      </c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79"/>
    </row>
    <row r="12" spans="1:20" ht="30" x14ac:dyDescent="0.25">
      <c r="A12" s="54"/>
      <c r="B12" s="80"/>
      <c r="C12" s="74"/>
      <c r="D12" s="80"/>
      <c r="E12" s="74"/>
      <c r="F12" s="18" t="s">
        <v>26</v>
      </c>
      <c r="G12" s="19">
        <v>4000000</v>
      </c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79"/>
    </row>
    <row r="13" spans="1:20" ht="30" x14ac:dyDescent="0.25">
      <c r="A13" s="54"/>
      <c r="B13" s="80"/>
      <c r="C13" s="74"/>
      <c r="D13" s="80"/>
      <c r="E13" s="74"/>
      <c r="F13" s="18" t="s">
        <v>28</v>
      </c>
      <c r="G13" s="19">
        <v>9000000</v>
      </c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79"/>
    </row>
    <row r="14" spans="1:20" ht="30" x14ac:dyDescent="0.25">
      <c r="A14" s="54"/>
      <c r="B14" s="80"/>
      <c r="C14" s="74"/>
      <c r="D14" s="80"/>
      <c r="E14" s="74"/>
      <c r="F14" s="18" t="s">
        <v>51</v>
      </c>
      <c r="G14" s="19">
        <v>30000000</v>
      </c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79"/>
    </row>
    <row r="15" spans="1:20" x14ac:dyDescent="0.25">
      <c r="A15" s="54"/>
      <c r="B15" s="80"/>
      <c r="C15" s="74"/>
      <c r="D15" s="80"/>
      <c r="E15" s="74"/>
      <c r="F15" s="18" t="s">
        <v>31</v>
      </c>
      <c r="G15" s="19">
        <v>4500000</v>
      </c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79"/>
    </row>
    <row r="16" spans="1:20" ht="30" x14ac:dyDescent="0.25">
      <c r="A16" s="54"/>
      <c r="B16" s="80"/>
      <c r="C16" s="74"/>
      <c r="D16" s="80"/>
      <c r="E16" s="74"/>
      <c r="F16" s="18" t="s">
        <v>32</v>
      </c>
      <c r="G16" s="19">
        <v>85504000</v>
      </c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79"/>
    </row>
    <row r="17" spans="1:20" ht="45" x14ac:dyDescent="0.25">
      <c r="A17" s="54"/>
      <c r="B17" s="80"/>
      <c r="C17" s="74"/>
      <c r="D17" s="80" t="s">
        <v>50</v>
      </c>
      <c r="E17" s="74">
        <f>SUM(G17:G24)</f>
        <v>226042000</v>
      </c>
      <c r="F17" s="18" t="s">
        <v>21</v>
      </c>
      <c r="G17" s="19">
        <v>3772000</v>
      </c>
      <c r="H17" s="54"/>
      <c r="I17" s="54"/>
      <c r="J17" s="54"/>
      <c r="K17" s="54"/>
      <c r="L17" s="54"/>
      <c r="M17" s="54" t="s">
        <v>43</v>
      </c>
      <c r="N17" s="54"/>
      <c r="O17" s="54"/>
      <c r="P17" s="54"/>
      <c r="Q17" s="54"/>
      <c r="R17" s="54"/>
      <c r="S17" s="54"/>
      <c r="T17" s="79"/>
    </row>
    <row r="18" spans="1:20" ht="30" x14ac:dyDescent="0.25">
      <c r="A18" s="54"/>
      <c r="B18" s="80"/>
      <c r="C18" s="74"/>
      <c r="D18" s="80"/>
      <c r="E18" s="74"/>
      <c r="F18" s="18" t="s">
        <v>24</v>
      </c>
      <c r="G18" s="19">
        <v>22520000</v>
      </c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79"/>
    </row>
    <row r="19" spans="1:20" ht="45" x14ac:dyDescent="0.25">
      <c r="A19" s="54"/>
      <c r="B19" s="80"/>
      <c r="C19" s="74"/>
      <c r="D19" s="80"/>
      <c r="E19" s="74"/>
      <c r="F19" s="18" t="s">
        <v>25</v>
      </c>
      <c r="G19" s="19">
        <v>50400000</v>
      </c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79"/>
    </row>
    <row r="20" spans="1:20" ht="30" x14ac:dyDescent="0.25">
      <c r="A20" s="54"/>
      <c r="B20" s="80"/>
      <c r="C20" s="74"/>
      <c r="D20" s="80"/>
      <c r="E20" s="74"/>
      <c r="F20" s="18" t="s">
        <v>26</v>
      </c>
      <c r="G20" s="19">
        <v>2000000</v>
      </c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79"/>
    </row>
    <row r="21" spans="1:20" ht="30" x14ac:dyDescent="0.25">
      <c r="A21" s="54"/>
      <c r="B21" s="80"/>
      <c r="C21" s="74"/>
      <c r="D21" s="80"/>
      <c r="E21" s="74"/>
      <c r="F21" s="18" t="s">
        <v>28</v>
      </c>
      <c r="G21" s="19">
        <v>4500000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79"/>
    </row>
    <row r="22" spans="1:20" ht="30" x14ac:dyDescent="0.25">
      <c r="A22" s="54"/>
      <c r="B22" s="80"/>
      <c r="C22" s="74"/>
      <c r="D22" s="80"/>
      <c r="E22" s="74"/>
      <c r="F22" s="18" t="s">
        <v>51</v>
      </c>
      <c r="G22" s="19">
        <v>40000000</v>
      </c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79"/>
    </row>
    <row r="23" spans="1:20" x14ac:dyDescent="0.25">
      <c r="A23" s="54"/>
      <c r="B23" s="80"/>
      <c r="C23" s="74"/>
      <c r="D23" s="80"/>
      <c r="E23" s="74"/>
      <c r="F23" s="18" t="s">
        <v>31</v>
      </c>
      <c r="G23" s="19">
        <v>2500000</v>
      </c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79"/>
    </row>
    <row r="24" spans="1:20" ht="30" x14ac:dyDescent="0.25">
      <c r="A24" s="54"/>
      <c r="B24" s="80"/>
      <c r="C24" s="74"/>
      <c r="D24" s="80"/>
      <c r="E24" s="74"/>
      <c r="F24" s="18" t="s">
        <v>32</v>
      </c>
      <c r="G24" s="19">
        <v>100350000</v>
      </c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79"/>
    </row>
    <row r="25" spans="1:20" ht="45" x14ac:dyDescent="0.25">
      <c r="A25" s="54"/>
      <c r="B25" s="80"/>
      <c r="C25" s="74"/>
      <c r="D25" s="57" t="s">
        <v>46</v>
      </c>
      <c r="E25" s="74">
        <f>SUM(G25:G26)</f>
        <v>65563000</v>
      </c>
      <c r="F25" s="18" t="s">
        <v>21</v>
      </c>
      <c r="G25" s="19">
        <v>2247000</v>
      </c>
      <c r="H25" s="54"/>
      <c r="I25" s="54"/>
      <c r="J25" s="54"/>
      <c r="K25" s="54"/>
      <c r="L25" s="54" t="s">
        <v>43</v>
      </c>
      <c r="M25" s="54"/>
      <c r="N25" s="54"/>
      <c r="O25" s="54" t="s">
        <v>43</v>
      </c>
      <c r="P25" s="54"/>
      <c r="Q25" s="54"/>
      <c r="R25" s="54" t="s">
        <v>43</v>
      </c>
      <c r="S25" s="54"/>
      <c r="T25" s="79"/>
    </row>
    <row r="26" spans="1:20" ht="30" x14ac:dyDescent="0.25">
      <c r="A26" s="54"/>
      <c r="B26" s="80"/>
      <c r="C26" s="74"/>
      <c r="D26" s="57"/>
      <c r="E26" s="74"/>
      <c r="F26" s="18" t="s">
        <v>32</v>
      </c>
      <c r="G26" s="19">
        <v>63316000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79"/>
    </row>
    <row r="27" spans="1:20" ht="45" x14ac:dyDescent="0.25">
      <c r="A27" s="54"/>
      <c r="B27" s="80"/>
      <c r="C27" s="74"/>
      <c r="D27" s="80" t="s">
        <v>47</v>
      </c>
      <c r="E27" s="74">
        <f>SUM(G27:G29)</f>
        <v>31194000</v>
      </c>
      <c r="F27" s="18" t="s">
        <v>21</v>
      </c>
      <c r="G27" s="19">
        <v>2554000</v>
      </c>
      <c r="H27" s="54"/>
      <c r="I27" s="54" t="s">
        <v>43</v>
      </c>
      <c r="J27" s="54"/>
      <c r="K27" s="54"/>
      <c r="L27" s="54"/>
      <c r="M27" s="54"/>
      <c r="N27" s="54" t="s">
        <v>43</v>
      </c>
      <c r="O27" s="54"/>
      <c r="P27" s="54"/>
      <c r="Q27" s="54"/>
      <c r="R27" s="54"/>
      <c r="S27" s="54"/>
      <c r="T27" s="79"/>
    </row>
    <row r="28" spans="1:20" ht="30" x14ac:dyDescent="0.25">
      <c r="A28" s="54"/>
      <c r="B28" s="80"/>
      <c r="C28" s="74"/>
      <c r="D28" s="80"/>
      <c r="E28" s="74"/>
      <c r="F28" s="18" t="s">
        <v>24</v>
      </c>
      <c r="G28" s="19">
        <v>17840000</v>
      </c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79"/>
    </row>
    <row r="29" spans="1:20" ht="45" x14ac:dyDescent="0.25">
      <c r="A29" s="54"/>
      <c r="B29" s="80"/>
      <c r="C29" s="74"/>
      <c r="D29" s="80"/>
      <c r="E29" s="74"/>
      <c r="F29" s="18" t="s">
        <v>25</v>
      </c>
      <c r="G29" s="19">
        <v>10800000</v>
      </c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79"/>
    </row>
    <row r="30" spans="1:20" s="30" customFormat="1" ht="60" x14ac:dyDescent="0.25">
      <c r="A30" s="54"/>
      <c r="B30" s="80"/>
      <c r="C30" s="74"/>
      <c r="D30" s="25" t="s">
        <v>48</v>
      </c>
      <c r="E30" s="31">
        <f>SUM(G30:G30)</f>
        <v>44200000</v>
      </c>
      <c r="F30" s="22" t="s">
        <v>24</v>
      </c>
      <c r="G30" s="31">
        <v>44200000</v>
      </c>
      <c r="H30" s="2"/>
      <c r="I30" s="2"/>
      <c r="J30" s="2" t="s">
        <v>43</v>
      </c>
      <c r="K30" s="2"/>
      <c r="L30" s="2"/>
      <c r="M30" s="2"/>
      <c r="N30" s="2" t="s">
        <v>43</v>
      </c>
      <c r="O30" s="2"/>
      <c r="P30" s="2"/>
      <c r="Q30" s="2"/>
      <c r="R30" s="2" t="s">
        <v>43</v>
      </c>
      <c r="S30" s="2"/>
      <c r="T30" s="79"/>
    </row>
    <row r="31" spans="1:20" s="30" customFormat="1" ht="45" x14ac:dyDescent="0.25">
      <c r="A31" s="2"/>
      <c r="B31" s="22"/>
      <c r="C31" s="2"/>
      <c r="D31" s="25" t="s">
        <v>49</v>
      </c>
      <c r="E31" s="32">
        <f>G31</f>
        <v>84216000</v>
      </c>
      <c r="F31" s="22" t="s">
        <v>32</v>
      </c>
      <c r="G31" s="31">
        <v>84216000</v>
      </c>
      <c r="H31" s="2"/>
      <c r="I31" s="2"/>
      <c r="J31" s="2" t="s">
        <v>43</v>
      </c>
      <c r="K31" s="2"/>
      <c r="L31" s="2"/>
      <c r="M31" s="2"/>
      <c r="N31" s="2" t="s">
        <v>43</v>
      </c>
      <c r="O31" s="2"/>
      <c r="P31" s="2"/>
      <c r="Q31" s="2"/>
      <c r="R31" s="2" t="s">
        <v>43</v>
      </c>
      <c r="S31" s="2"/>
      <c r="T31" s="2"/>
    </row>
    <row r="33" spans="1:6" x14ac:dyDescent="0.25">
      <c r="B33" s="6" t="s">
        <v>5</v>
      </c>
    </row>
    <row r="34" spans="1:6" x14ac:dyDescent="0.25">
      <c r="A34" s="7">
        <v>1</v>
      </c>
      <c r="B34" s="1" t="s">
        <v>6</v>
      </c>
      <c r="D34" s="1"/>
      <c r="F34" s="1"/>
    </row>
    <row r="35" spans="1:6" x14ac:dyDescent="0.25">
      <c r="A35" s="7">
        <v>2</v>
      </c>
      <c r="B35" s="1" t="s">
        <v>8</v>
      </c>
      <c r="D35" s="1"/>
      <c r="F35" s="1"/>
    </row>
    <row r="36" spans="1:6" x14ac:dyDescent="0.25">
      <c r="A36" s="7">
        <v>3</v>
      </c>
      <c r="B36" s="1" t="s">
        <v>9</v>
      </c>
      <c r="D36" s="1"/>
      <c r="F36" s="1"/>
    </row>
    <row r="37" spans="1:6" x14ac:dyDescent="0.25">
      <c r="A37" s="7">
        <v>4</v>
      </c>
      <c r="B37" s="1" t="s">
        <v>7</v>
      </c>
      <c r="D37" s="1"/>
      <c r="F37" s="1"/>
    </row>
    <row r="38" spans="1:6" x14ac:dyDescent="0.25">
      <c r="A38" s="7">
        <v>5</v>
      </c>
      <c r="B38" s="1" t="s">
        <v>13</v>
      </c>
      <c r="D38" s="1"/>
      <c r="F38" s="1"/>
    </row>
    <row r="39" spans="1:6" x14ac:dyDescent="0.25">
      <c r="A39" s="7">
        <v>6</v>
      </c>
      <c r="B39" s="1" t="s">
        <v>15</v>
      </c>
      <c r="D39" s="1"/>
      <c r="F39" s="1"/>
    </row>
    <row r="40" spans="1:6" x14ac:dyDescent="0.25">
      <c r="A40" s="7">
        <v>7</v>
      </c>
      <c r="B40" s="1" t="s">
        <v>16</v>
      </c>
      <c r="D40" s="1"/>
      <c r="F40" s="1"/>
    </row>
    <row r="41" spans="1:6" x14ac:dyDescent="0.25">
      <c r="A41" s="7">
        <v>8</v>
      </c>
      <c r="B41" s="1" t="s">
        <v>17</v>
      </c>
      <c r="D41" s="1"/>
      <c r="F41" s="1"/>
    </row>
    <row r="42" spans="1:6" x14ac:dyDescent="0.25">
      <c r="A42" s="7">
        <v>9</v>
      </c>
      <c r="B42" s="1" t="s">
        <v>18</v>
      </c>
      <c r="D42" s="1"/>
      <c r="F42" s="1"/>
    </row>
    <row r="43" spans="1:6" x14ac:dyDescent="0.25">
      <c r="A43" s="7"/>
      <c r="B43" s="1"/>
      <c r="D43" s="1"/>
      <c r="F43" s="1"/>
    </row>
    <row r="44" spans="1:6" x14ac:dyDescent="0.25">
      <c r="A44" s="7"/>
      <c r="B44" s="1"/>
      <c r="D44" s="1"/>
      <c r="F44" s="1"/>
    </row>
    <row r="45" spans="1:6" x14ac:dyDescent="0.25">
      <c r="A45" s="7"/>
      <c r="B45" s="1"/>
      <c r="D45" s="1"/>
      <c r="F45" s="1"/>
    </row>
    <row r="46" spans="1:6" x14ac:dyDescent="0.25">
      <c r="A46" s="7"/>
      <c r="B46" s="1"/>
      <c r="D46" s="1"/>
      <c r="F46" s="1"/>
    </row>
    <row r="47" spans="1:6" x14ac:dyDescent="0.25">
      <c r="A47" s="7"/>
      <c r="B47" s="1"/>
      <c r="D47" s="1"/>
      <c r="F47" s="1"/>
    </row>
    <row r="48" spans="1:6" x14ac:dyDescent="0.25">
      <c r="A48" s="7"/>
      <c r="B48" s="1"/>
      <c r="D48" s="1"/>
      <c r="F48" s="1"/>
    </row>
    <row r="49" spans="1:6" x14ac:dyDescent="0.25">
      <c r="A49" s="7"/>
      <c r="B49" s="1"/>
      <c r="D49" s="1"/>
      <c r="F49" s="1"/>
    </row>
    <row r="50" spans="1:6" x14ac:dyDescent="0.25">
      <c r="A50" s="7"/>
      <c r="B50" s="1"/>
      <c r="D50" s="1"/>
      <c r="F50" s="1"/>
    </row>
    <row r="51" spans="1:6" x14ac:dyDescent="0.25">
      <c r="A51" s="7"/>
      <c r="B51" s="1"/>
      <c r="D51" s="1"/>
      <c r="F51" s="1"/>
    </row>
    <row r="52" spans="1:6" x14ac:dyDescent="0.25">
      <c r="A52" s="7"/>
      <c r="B52" s="1"/>
      <c r="D52" s="1"/>
      <c r="F52" s="1"/>
    </row>
    <row r="53" spans="1:6" x14ac:dyDescent="0.25">
      <c r="A53" s="7"/>
      <c r="B53" s="1"/>
      <c r="D53" s="1"/>
      <c r="F53" s="1"/>
    </row>
    <row r="54" spans="1:6" x14ac:dyDescent="0.25">
      <c r="A54" s="7"/>
      <c r="B54" s="1"/>
      <c r="D54" s="1"/>
      <c r="F54" s="1"/>
    </row>
    <row r="55" spans="1:6" x14ac:dyDescent="0.25">
      <c r="B55" s="1"/>
      <c r="D55" s="1"/>
      <c r="F55" s="1"/>
    </row>
    <row r="56" spans="1:6" x14ac:dyDescent="0.25">
      <c r="B56" s="1"/>
      <c r="D56" s="1"/>
      <c r="F56" s="1"/>
    </row>
    <row r="57" spans="1:6" x14ac:dyDescent="0.25">
      <c r="B57" s="1"/>
      <c r="D57" s="1"/>
      <c r="F57" s="1"/>
    </row>
    <row r="58" spans="1:6" x14ac:dyDescent="0.25">
      <c r="B58" s="1"/>
      <c r="D58" s="1"/>
      <c r="F58" s="1"/>
    </row>
    <row r="59" spans="1:6" x14ac:dyDescent="0.25">
      <c r="B59" s="1"/>
      <c r="D59" s="1"/>
      <c r="F59" s="1"/>
    </row>
    <row r="60" spans="1:6" x14ac:dyDescent="0.25">
      <c r="B60" s="1"/>
      <c r="D60" s="1"/>
      <c r="F60" s="1"/>
    </row>
    <row r="61" spans="1:6" x14ac:dyDescent="0.25">
      <c r="B61" s="1"/>
      <c r="D61" s="1"/>
      <c r="F61" s="1"/>
    </row>
    <row r="62" spans="1:6" x14ac:dyDescent="0.25">
      <c r="B62" s="1"/>
      <c r="D62" s="1"/>
      <c r="F62" s="1"/>
    </row>
    <row r="63" spans="1:6" x14ac:dyDescent="0.25">
      <c r="B63" s="1"/>
      <c r="D63" s="1"/>
      <c r="F63" s="1"/>
    </row>
    <row r="64" spans="1:6" x14ac:dyDescent="0.25">
      <c r="B64" s="1"/>
      <c r="D64" s="1"/>
      <c r="F64" s="1"/>
    </row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="1" customFormat="1" x14ac:dyDescent="0.25"/>
    <row r="146" s="1" customFormat="1" x14ac:dyDescent="0.25"/>
    <row r="147" s="1" customFormat="1" x14ac:dyDescent="0.25"/>
    <row r="148" s="1" customFormat="1" x14ac:dyDescent="0.25"/>
    <row r="149" s="1" customFormat="1" x14ac:dyDescent="0.25"/>
  </sheetData>
  <mergeCells count="73">
    <mergeCell ref="H27:H29"/>
    <mergeCell ref="I27:I29"/>
    <mergeCell ref="J27:J29"/>
    <mergeCell ref="K17:K24"/>
    <mergeCell ref="L17:L24"/>
    <mergeCell ref="A9:A30"/>
    <mergeCell ref="C9:C30"/>
    <mergeCell ref="B9:B30"/>
    <mergeCell ref="D17:D24"/>
    <mergeCell ref="E17:E24"/>
    <mergeCell ref="D27:D29"/>
    <mergeCell ref="E27:E29"/>
    <mergeCell ref="Q9:Q16"/>
    <mergeCell ref="R9:R16"/>
    <mergeCell ref="S9:S16"/>
    <mergeCell ref="H17:H24"/>
    <mergeCell ref="I17:I24"/>
    <mergeCell ref="J17:J24"/>
    <mergeCell ref="M17:M24"/>
    <mergeCell ref="N17:N24"/>
    <mergeCell ref="O17:O24"/>
    <mergeCell ref="P17:P24"/>
    <mergeCell ref="Q17:Q24"/>
    <mergeCell ref="R17:R24"/>
    <mergeCell ref="S17:S24"/>
    <mergeCell ref="L9:L16"/>
    <mergeCell ref="M9:M16"/>
    <mergeCell ref="N9:N16"/>
    <mergeCell ref="O9:O16"/>
    <mergeCell ref="P9:P16"/>
    <mergeCell ref="E9:E16"/>
    <mergeCell ref="H9:H16"/>
    <mergeCell ref="I9:I16"/>
    <mergeCell ref="J9:J16"/>
    <mergeCell ref="K9:K16"/>
    <mergeCell ref="H7:S7"/>
    <mergeCell ref="T5:T6"/>
    <mergeCell ref="C5:C6"/>
    <mergeCell ref="E5:E6"/>
    <mergeCell ref="A1:T1"/>
    <mergeCell ref="A2:T2"/>
    <mergeCell ref="A3:T3"/>
    <mergeCell ref="H5:S5"/>
    <mergeCell ref="D5:D6"/>
    <mergeCell ref="B5:B6"/>
    <mergeCell ref="A5:A6"/>
    <mergeCell ref="F5:F6"/>
    <mergeCell ref="G5:G6"/>
    <mergeCell ref="T8:T30"/>
    <mergeCell ref="D25:D26"/>
    <mergeCell ref="E25:E26"/>
    <mergeCell ref="H25:H26"/>
    <mergeCell ref="I25:I26"/>
    <mergeCell ref="J25:J26"/>
    <mergeCell ref="K25:K26"/>
    <mergeCell ref="L25:L26"/>
    <mergeCell ref="M25:M26"/>
    <mergeCell ref="N25:N26"/>
    <mergeCell ref="O25:O26"/>
    <mergeCell ref="P25:P26"/>
    <mergeCell ref="Q25:Q26"/>
    <mergeCell ref="R25:R26"/>
    <mergeCell ref="S25:S26"/>
    <mergeCell ref="D9:D16"/>
    <mergeCell ref="P27:P29"/>
    <mergeCell ref="Q27:Q29"/>
    <mergeCell ref="R27:R29"/>
    <mergeCell ref="S27:S29"/>
    <mergeCell ref="K27:K29"/>
    <mergeCell ref="L27:L29"/>
    <mergeCell ref="M27:M29"/>
    <mergeCell ref="N27:N29"/>
    <mergeCell ref="O27:O29"/>
  </mergeCells>
  <printOptions horizontalCentered="1"/>
  <pageMargins left="1.299212598425197" right="0.31496062992125984" top="0.74803149606299213" bottom="0.74803149606299213" header="0.31496062992125984" footer="0.31496062992125984"/>
  <pageSetup paperSize="5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J25" sqref="J25:J3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KASDA</vt:lpstr>
      <vt:lpstr>Pelaksanaan</vt:lpstr>
      <vt:lpstr>PEMKES</vt:lpstr>
      <vt:lpstr>EKBANG</vt:lpstr>
      <vt:lpstr>Sheet13</vt:lpstr>
      <vt:lpstr>KASDA!Print_Area</vt:lpstr>
      <vt:lpstr>Pelaksanaan!Print_Area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ZXE</dc:creator>
  <cp:lastModifiedBy>BPKAD</cp:lastModifiedBy>
  <cp:lastPrinted>2023-01-05T01:57:39Z</cp:lastPrinted>
  <dcterms:created xsi:type="dcterms:W3CDTF">2017-02-21T10:13:12Z</dcterms:created>
  <dcterms:modified xsi:type="dcterms:W3CDTF">2025-03-24T08:43:41Z</dcterms:modified>
</cp:coreProperties>
</file>