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HD SULIS\2025\"/>
    </mc:Choice>
  </mc:AlternateContent>
  <bookViews>
    <workbookView xWindow="0" yWindow="0" windowWidth="24000" windowHeight="9135"/>
  </bookViews>
  <sheets>
    <sheet name="Sub Kegiatan" sheetId="1" r:id="rId1"/>
    <sheet name="Sheet13" sheetId="35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81" i="1" l="1"/>
  <c r="C32" i="1" l="1"/>
  <c r="C146" i="1"/>
  <c r="F125" i="1"/>
  <c r="F121" i="1"/>
  <c r="F118" i="1"/>
  <c r="F115" i="1"/>
  <c r="F112" i="1"/>
  <c r="F109" i="1"/>
  <c r="F106" i="1"/>
  <c r="F103" i="1"/>
  <c r="F100" i="1"/>
  <c r="F97" i="1"/>
  <c r="F94" i="1"/>
  <c r="F91" i="1"/>
  <c r="F88" i="1"/>
  <c r="F85" i="1"/>
  <c r="F82" i="1"/>
  <c r="F79" i="1"/>
  <c r="F76" i="1"/>
  <c r="F73" i="1"/>
  <c r="F70" i="1"/>
  <c r="F67" i="1"/>
  <c r="F64" i="1"/>
  <c r="F61" i="1"/>
  <c r="F58" i="1"/>
  <c r="F55" i="1"/>
  <c r="F52" i="1"/>
  <c r="F49" i="1"/>
  <c r="F45" i="1"/>
  <c r="F42" i="1"/>
  <c r="F39" i="1"/>
  <c r="F35" i="1"/>
  <c r="H33" i="1"/>
  <c r="I33" i="1"/>
  <c r="J33" i="1"/>
  <c r="K33" i="1"/>
  <c r="L33" i="1"/>
  <c r="M33" i="1"/>
  <c r="N33" i="1"/>
  <c r="O33" i="1"/>
  <c r="P33" i="1"/>
  <c r="Q33" i="1"/>
  <c r="R33" i="1"/>
  <c r="G33" i="1"/>
  <c r="F32" i="1"/>
  <c r="F26" i="1"/>
  <c r="F23" i="1"/>
  <c r="F20" i="1"/>
  <c r="F17" i="1"/>
  <c r="F14" i="1"/>
  <c r="F11" i="1"/>
  <c r="F8" i="1"/>
  <c r="H177" i="1"/>
  <c r="L177" i="1"/>
  <c r="L174" i="1"/>
  <c r="M174" i="1"/>
  <c r="H171" i="1"/>
  <c r="I171" i="1"/>
  <c r="K171" i="1"/>
  <c r="M171" i="1"/>
  <c r="O171" i="1"/>
  <c r="Q171" i="1"/>
  <c r="G171" i="1"/>
  <c r="H168" i="1"/>
  <c r="M168" i="1"/>
  <c r="P168" i="1"/>
  <c r="I165" i="1"/>
  <c r="L165" i="1"/>
  <c r="Q165" i="1"/>
  <c r="H162" i="1"/>
  <c r="M162" i="1"/>
  <c r="P162" i="1"/>
  <c r="I159" i="1"/>
  <c r="K159" i="1"/>
  <c r="M159" i="1"/>
  <c r="O159" i="1"/>
  <c r="P159" i="1"/>
  <c r="G159" i="1"/>
  <c r="H156" i="1"/>
  <c r="I156" i="1"/>
  <c r="M156" i="1"/>
  <c r="P156" i="1"/>
  <c r="Q156" i="1"/>
  <c r="I153" i="1"/>
  <c r="L153" i="1"/>
  <c r="M153" i="1"/>
  <c r="Q153" i="1"/>
  <c r="H150" i="1"/>
  <c r="I150" i="1"/>
  <c r="P150" i="1"/>
  <c r="Q150" i="1"/>
  <c r="F176" i="1"/>
  <c r="F173" i="1"/>
  <c r="F170" i="1"/>
  <c r="F167" i="1"/>
  <c r="K168" i="1" s="1"/>
  <c r="F164" i="1"/>
  <c r="F161" i="1"/>
  <c r="F158" i="1"/>
  <c r="F155" i="1"/>
  <c r="K156" i="1" s="1"/>
  <c r="F152" i="1"/>
  <c r="F149" i="1"/>
  <c r="F146" i="1"/>
  <c r="R178" i="1"/>
  <c r="R177" i="1" s="1"/>
  <c r="Q178" i="1"/>
  <c r="Q177" i="1" s="1"/>
  <c r="P178" i="1"/>
  <c r="P177" i="1" s="1"/>
  <c r="O178" i="1"/>
  <c r="N178" i="1"/>
  <c r="N177" i="1" s="1"/>
  <c r="M178" i="1"/>
  <c r="M177" i="1" s="1"/>
  <c r="L178" i="1"/>
  <c r="K178" i="1"/>
  <c r="J178" i="1"/>
  <c r="J177" i="1" s="1"/>
  <c r="I178" i="1"/>
  <c r="I177" i="1" s="1"/>
  <c r="H178" i="1"/>
  <c r="G178" i="1"/>
  <c r="R175" i="1"/>
  <c r="R174" i="1" s="1"/>
  <c r="Q175" i="1"/>
  <c r="P175" i="1"/>
  <c r="P174" i="1" s="1"/>
  <c r="O175" i="1"/>
  <c r="N175" i="1"/>
  <c r="N174" i="1" s="1"/>
  <c r="M175" i="1"/>
  <c r="L175" i="1"/>
  <c r="K175" i="1"/>
  <c r="J175" i="1"/>
  <c r="J174" i="1" s="1"/>
  <c r="I175" i="1"/>
  <c r="H175" i="1"/>
  <c r="H174" i="1" s="1"/>
  <c r="G175" i="1"/>
  <c r="R172" i="1"/>
  <c r="R171" i="1" s="1"/>
  <c r="Q172" i="1"/>
  <c r="P172" i="1"/>
  <c r="P171" i="1" s="1"/>
  <c r="O172" i="1"/>
  <c r="N172" i="1"/>
  <c r="N171" i="1" s="1"/>
  <c r="M172" i="1"/>
  <c r="L172" i="1"/>
  <c r="L171" i="1" s="1"/>
  <c r="K172" i="1"/>
  <c r="J172" i="1"/>
  <c r="J171" i="1" s="1"/>
  <c r="I172" i="1"/>
  <c r="H172" i="1"/>
  <c r="G172" i="1"/>
  <c r="R169" i="1"/>
  <c r="R168" i="1" s="1"/>
  <c r="Q169" i="1"/>
  <c r="Q168" i="1" s="1"/>
  <c r="P169" i="1"/>
  <c r="O169" i="1"/>
  <c r="N169" i="1"/>
  <c r="N168" i="1" s="1"/>
  <c r="M169" i="1"/>
  <c r="L169" i="1"/>
  <c r="L168" i="1" s="1"/>
  <c r="K169" i="1"/>
  <c r="J169" i="1"/>
  <c r="J168" i="1" s="1"/>
  <c r="I169" i="1"/>
  <c r="I168" i="1" s="1"/>
  <c r="H169" i="1"/>
  <c r="G169" i="1"/>
  <c r="R166" i="1"/>
  <c r="R165" i="1" s="1"/>
  <c r="Q166" i="1"/>
  <c r="P166" i="1"/>
  <c r="P165" i="1" s="1"/>
  <c r="O166" i="1"/>
  <c r="N166" i="1"/>
  <c r="N165" i="1" s="1"/>
  <c r="M166" i="1"/>
  <c r="M165" i="1" s="1"/>
  <c r="L166" i="1"/>
  <c r="K166" i="1"/>
  <c r="J166" i="1"/>
  <c r="J165" i="1" s="1"/>
  <c r="I166" i="1"/>
  <c r="H166" i="1"/>
  <c r="H165" i="1" s="1"/>
  <c r="G166" i="1"/>
  <c r="R163" i="1"/>
  <c r="R162" i="1" s="1"/>
  <c r="Q163" i="1"/>
  <c r="Q162" i="1" s="1"/>
  <c r="P163" i="1"/>
  <c r="O163" i="1"/>
  <c r="N163" i="1"/>
  <c r="N162" i="1" s="1"/>
  <c r="M163" i="1"/>
  <c r="L163" i="1"/>
  <c r="L162" i="1" s="1"/>
  <c r="K163" i="1"/>
  <c r="J163" i="1"/>
  <c r="J162" i="1" s="1"/>
  <c r="I163" i="1"/>
  <c r="I162" i="1" s="1"/>
  <c r="H163" i="1"/>
  <c r="G163" i="1"/>
  <c r="R160" i="1"/>
  <c r="R159" i="1" s="1"/>
  <c r="Q160" i="1"/>
  <c r="Q159" i="1" s="1"/>
  <c r="P160" i="1"/>
  <c r="O160" i="1"/>
  <c r="N160" i="1"/>
  <c r="N159" i="1" s="1"/>
  <c r="M160" i="1"/>
  <c r="L160" i="1"/>
  <c r="L159" i="1" s="1"/>
  <c r="K160" i="1"/>
  <c r="J160" i="1"/>
  <c r="J159" i="1" s="1"/>
  <c r="I160" i="1"/>
  <c r="H160" i="1"/>
  <c r="H159" i="1" s="1"/>
  <c r="G160" i="1"/>
  <c r="R157" i="1"/>
  <c r="R156" i="1" s="1"/>
  <c r="Q157" i="1"/>
  <c r="P157" i="1"/>
  <c r="O157" i="1"/>
  <c r="N157" i="1"/>
  <c r="N156" i="1" s="1"/>
  <c r="M157" i="1"/>
  <c r="L157" i="1"/>
  <c r="L156" i="1" s="1"/>
  <c r="K157" i="1"/>
  <c r="J157" i="1"/>
  <c r="J156" i="1" s="1"/>
  <c r="I157" i="1"/>
  <c r="H157" i="1"/>
  <c r="G157" i="1"/>
  <c r="R154" i="1"/>
  <c r="R153" i="1" s="1"/>
  <c r="Q154" i="1"/>
  <c r="P154" i="1"/>
  <c r="P153" i="1" s="1"/>
  <c r="O154" i="1"/>
  <c r="N154" i="1"/>
  <c r="N153" i="1" s="1"/>
  <c r="M154" i="1"/>
  <c r="L154" i="1"/>
  <c r="K154" i="1"/>
  <c r="J154" i="1"/>
  <c r="J153" i="1" s="1"/>
  <c r="I154" i="1"/>
  <c r="H154" i="1"/>
  <c r="H153" i="1" s="1"/>
  <c r="G154" i="1"/>
  <c r="R151" i="1"/>
  <c r="R150" i="1" s="1"/>
  <c r="Q151" i="1"/>
  <c r="P151" i="1"/>
  <c r="O151" i="1"/>
  <c r="N151" i="1"/>
  <c r="N150" i="1" s="1"/>
  <c r="M151" i="1"/>
  <c r="L151" i="1"/>
  <c r="L150" i="1" s="1"/>
  <c r="K151" i="1"/>
  <c r="J151" i="1"/>
  <c r="J150" i="1" s="1"/>
  <c r="I151" i="1"/>
  <c r="H151" i="1"/>
  <c r="G151" i="1"/>
  <c r="R148" i="1"/>
  <c r="Q148" i="1"/>
  <c r="P148" i="1"/>
  <c r="O148" i="1"/>
  <c r="N148" i="1"/>
  <c r="M148" i="1"/>
  <c r="L148" i="1"/>
  <c r="L147" i="1" s="1"/>
  <c r="K148" i="1"/>
  <c r="J148" i="1"/>
  <c r="I148" i="1"/>
  <c r="H148" i="1"/>
  <c r="G148" i="1"/>
  <c r="M147" i="1"/>
  <c r="F143" i="1"/>
  <c r="C143" i="1" s="1"/>
  <c r="R145" i="1"/>
  <c r="R144" i="1" s="1"/>
  <c r="Q145" i="1"/>
  <c r="P145" i="1"/>
  <c r="O145" i="1"/>
  <c r="N145" i="1"/>
  <c r="N144" i="1" s="1"/>
  <c r="M145" i="1"/>
  <c r="L145" i="1"/>
  <c r="K145" i="1"/>
  <c r="J145" i="1"/>
  <c r="J144" i="1" s="1"/>
  <c r="I145" i="1"/>
  <c r="H145" i="1"/>
  <c r="G145" i="1"/>
  <c r="G138" i="1"/>
  <c r="K135" i="1"/>
  <c r="R126" i="1"/>
  <c r="G126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0" i="1"/>
  <c r="F137" i="1"/>
  <c r="F134" i="1"/>
  <c r="F131" i="1"/>
  <c r="F128" i="1"/>
  <c r="R139" i="1"/>
  <c r="R138" i="1" s="1"/>
  <c r="Q139" i="1"/>
  <c r="Q138" i="1" s="1"/>
  <c r="P139" i="1"/>
  <c r="O139" i="1"/>
  <c r="O138" i="1" s="1"/>
  <c r="N139" i="1"/>
  <c r="N138" i="1" s="1"/>
  <c r="M139" i="1"/>
  <c r="M138" i="1" s="1"/>
  <c r="L139" i="1"/>
  <c r="K139" i="1"/>
  <c r="K138" i="1" s="1"/>
  <c r="J139" i="1"/>
  <c r="J138" i="1" s="1"/>
  <c r="I139" i="1"/>
  <c r="I138" i="1" s="1"/>
  <c r="H139" i="1"/>
  <c r="G139" i="1"/>
  <c r="R136" i="1"/>
  <c r="R135" i="1" s="1"/>
  <c r="Q136" i="1"/>
  <c r="Q135" i="1" s="1"/>
  <c r="P136" i="1"/>
  <c r="O136" i="1"/>
  <c r="N136" i="1"/>
  <c r="N135" i="1" s="1"/>
  <c r="M136" i="1"/>
  <c r="M135" i="1" s="1"/>
  <c r="L136" i="1"/>
  <c r="K136" i="1"/>
  <c r="J136" i="1"/>
  <c r="J135" i="1" s="1"/>
  <c r="I136" i="1"/>
  <c r="I135" i="1" s="1"/>
  <c r="H136" i="1"/>
  <c r="G136" i="1"/>
  <c r="R133" i="1"/>
  <c r="Q133" i="1"/>
  <c r="Q132" i="1" s="1"/>
  <c r="P133" i="1"/>
  <c r="O133" i="1"/>
  <c r="N133" i="1"/>
  <c r="M133" i="1"/>
  <c r="M132" i="1" s="1"/>
  <c r="L133" i="1"/>
  <c r="K133" i="1"/>
  <c r="J133" i="1"/>
  <c r="I133" i="1"/>
  <c r="I132" i="1" s="1"/>
  <c r="H133" i="1"/>
  <c r="G133" i="1"/>
  <c r="G127" i="1"/>
  <c r="H127" i="1"/>
  <c r="H126" i="1" s="1"/>
  <c r="I127" i="1"/>
  <c r="J127" i="1"/>
  <c r="J126" i="1" s="1"/>
  <c r="K127" i="1"/>
  <c r="K126" i="1" s="1"/>
  <c r="L127" i="1"/>
  <c r="L126" i="1" s="1"/>
  <c r="M127" i="1"/>
  <c r="N127" i="1"/>
  <c r="N126" i="1" s="1"/>
  <c r="O127" i="1"/>
  <c r="O126" i="1" s="1"/>
  <c r="P127" i="1"/>
  <c r="P126" i="1" s="1"/>
  <c r="Q127" i="1"/>
  <c r="R127" i="1"/>
  <c r="G130" i="1"/>
  <c r="H130" i="1"/>
  <c r="I130" i="1"/>
  <c r="I129" i="1" s="1"/>
  <c r="J130" i="1"/>
  <c r="K130" i="1"/>
  <c r="L130" i="1"/>
  <c r="M130" i="1"/>
  <c r="M129" i="1" s="1"/>
  <c r="N130" i="1"/>
  <c r="O130" i="1"/>
  <c r="P130" i="1"/>
  <c r="Q130" i="1"/>
  <c r="Q129" i="1" s="1"/>
  <c r="R130" i="1"/>
  <c r="M117" i="1"/>
  <c r="M116" i="1" s="1"/>
  <c r="G90" i="1"/>
  <c r="C52" i="1"/>
  <c r="G87" i="1"/>
  <c r="R123" i="1"/>
  <c r="R122" i="1" s="1"/>
  <c r="Q123" i="1"/>
  <c r="Q122" i="1" s="1"/>
  <c r="P123" i="1"/>
  <c r="P122" i="1" s="1"/>
  <c r="O123" i="1"/>
  <c r="O122" i="1" s="1"/>
  <c r="N123" i="1"/>
  <c r="N122" i="1" s="1"/>
  <c r="M123" i="1"/>
  <c r="M122" i="1" s="1"/>
  <c r="L123" i="1"/>
  <c r="L122" i="1" s="1"/>
  <c r="K123" i="1"/>
  <c r="K122" i="1" s="1"/>
  <c r="J123" i="1"/>
  <c r="J122" i="1" s="1"/>
  <c r="I123" i="1"/>
  <c r="I122" i="1" s="1"/>
  <c r="H123" i="1"/>
  <c r="H122" i="1" s="1"/>
  <c r="G123" i="1"/>
  <c r="R120" i="1"/>
  <c r="R119" i="1" s="1"/>
  <c r="Q120" i="1"/>
  <c r="Q119" i="1" s="1"/>
  <c r="P120" i="1"/>
  <c r="P119" i="1" s="1"/>
  <c r="O120" i="1"/>
  <c r="O119" i="1" s="1"/>
  <c r="N120" i="1"/>
  <c r="N119" i="1" s="1"/>
  <c r="M120" i="1"/>
  <c r="M119" i="1" s="1"/>
  <c r="L120" i="1"/>
  <c r="L119" i="1" s="1"/>
  <c r="K120" i="1"/>
  <c r="K119" i="1" s="1"/>
  <c r="J120" i="1"/>
  <c r="J119" i="1" s="1"/>
  <c r="I120" i="1"/>
  <c r="I119" i="1" s="1"/>
  <c r="H120" i="1"/>
  <c r="H119" i="1" s="1"/>
  <c r="G120" i="1"/>
  <c r="G119" i="1" s="1"/>
  <c r="R117" i="1"/>
  <c r="R116" i="1" s="1"/>
  <c r="Q117" i="1"/>
  <c r="Q116" i="1" s="1"/>
  <c r="P117" i="1"/>
  <c r="P116" i="1" s="1"/>
  <c r="O117" i="1"/>
  <c r="O116" i="1" s="1"/>
  <c r="N117" i="1"/>
  <c r="N116" i="1" s="1"/>
  <c r="L117" i="1"/>
  <c r="L116" i="1" s="1"/>
  <c r="K117" i="1"/>
  <c r="K116" i="1" s="1"/>
  <c r="J117" i="1"/>
  <c r="J116" i="1" s="1"/>
  <c r="I117" i="1"/>
  <c r="I116" i="1" s="1"/>
  <c r="H117" i="1"/>
  <c r="H116" i="1" s="1"/>
  <c r="G117" i="1"/>
  <c r="G116" i="1" s="1"/>
  <c r="R114" i="1"/>
  <c r="R113" i="1" s="1"/>
  <c r="Q114" i="1"/>
  <c r="Q113" i="1" s="1"/>
  <c r="P114" i="1"/>
  <c r="P113" i="1" s="1"/>
  <c r="O114" i="1"/>
  <c r="O113" i="1" s="1"/>
  <c r="N114" i="1"/>
  <c r="N113" i="1" s="1"/>
  <c r="M114" i="1"/>
  <c r="M113" i="1" s="1"/>
  <c r="L114" i="1"/>
  <c r="L113" i="1" s="1"/>
  <c r="K114" i="1"/>
  <c r="K113" i="1" s="1"/>
  <c r="J114" i="1"/>
  <c r="J113" i="1" s="1"/>
  <c r="I114" i="1"/>
  <c r="I113" i="1" s="1"/>
  <c r="H114" i="1"/>
  <c r="H113" i="1" s="1"/>
  <c r="G114" i="1"/>
  <c r="G113" i="1" s="1"/>
  <c r="R111" i="1"/>
  <c r="R110" i="1" s="1"/>
  <c r="Q111" i="1"/>
  <c r="Q110" i="1" s="1"/>
  <c r="P111" i="1"/>
  <c r="P110" i="1" s="1"/>
  <c r="O111" i="1"/>
  <c r="O110" i="1" s="1"/>
  <c r="N111" i="1"/>
  <c r="N110" i="1" s="1"/>
  <c r="M111" i="1"/>
  <c r="M110" i="1" s="1"/>
  <c r="L111" i="1"/>
  <c r="L110" i="1" s="1"/>
  <c r="K111" i="1"/>
  <c r="K110" i="1" s="1"/>
  <c r="J111" i="1"/>
  <c r="J110" i="1" s="1"/>
  <c r="I111" i="1"/>
  <c r="I110" i="1" s="1"/>
  <c r="H111" i="1"/>
  <c r="H110" i="1" s="1"/>
  <c r="G111" i="1"/>
  <c r="G110" i="1" s="1"/>
  <c r="R108" i="1"/>
  <c r="R107" i="1" s="1"/>
  <c r="Q108" i="1"/>
  <c r="Q107" i="1" s="1"/>
  <c r="P108" i="1"/>
  <c r="P107" i="1" s="1"/>
  <c r="O108" i="1"/>
  <c r="O107" i="1" s="1"/>
  <c r="N108" i="1"/>
  <c r="N107" i="1" s="1"/>
  <c r="M108" i="1"/>
  <c r="M107" i="1" s="1"/>
  <c r="L108" i="1"/>
  <c r="L107" i="1" s="1"/>
  <c r="K108" i="1"/>
  <c r="K107" i="1" s="1"/>
  <c r="J108" i="1"/>
  <c r="J107" i="1" s="1"/>
  <c r="I108" i="1"/>
  <c r="I107" i="1" s="1"/>
  <c r="H108" i="1"/>
  <c r="H107" i="1" s="1"/>
  <c r="G108" i="1"/>
  <c r="G107" i="1" s="1"/>
  <c r="R105" i="1"/>
  <c r="R104" i="1" s="1"/>
  <c r="Q105" i="1"/>
  <c r="Q104" i="1" s="1"/>
  <c r="P105" i="1"/>
  <c r="P104" i="1" s="1"/>
  <c r="O105" i="1"/>
  <c r="O104" i="1" s="1"/>
  <c r="N105" i="1"/>
  <c r="N104" i="1" s="1"/>
  <c r="M105" i="1"/>
  <c r="M104" i="1" s="1"/>
  <c r="L105" i="1"/>
  <c r="L104" i="1" s="1"/>
  <c r="K105" i="1"/>
  <c r="K104" i="1" s="1"/>
  <c r="J105" i="1"/>
  <c r="J104" i="1" s="1"/>
  <c r="I105" i="1"/>
  <c r="I104" i="1" s="1"/>
  <c r="H105" i="1"/>
  <c r="H104" i="1" s="1"/>
  <c r="G105" i="1"/>
  <c r="G104" i="1" s="1"/>
  <c r="R102" i="1"/>
  <c r="R101" i="1" s="1"/>
  <c r="Q102" i="1"/>
  <c r="Q101" i="1" s="1"/>
  <c r="P102" i="1"/>
  <c r="P101" i="1" s="1"/>
  <c r="O102" i="1"/>
  <c r="O101" i="1" s="1"/>
  <c r="N102" i="1"/>
  <c r="N101" i="1" s="1"/>
  <c r="M102" i="1"/>
  <c r="M101" i="1" s="1"/>
  <c r="L102" i="1"/>
  <c r="L101" i="1" s="1"/>
  <c r="K102" i="1"/>
  <c r="K101" i="1" s="1"/>
  <c r="J102" i="1"/>
  <c r="J101" i="1" s="1"/>
  <c r="I102" i="1"/>
  <c r="I101" i="1" s="1"/>
  <c r="H102" i="1"/>
  <c r="H101" i="1" s="1"/>
  <c r="G102" i="1"/>
  <c r="R99" i="1"/>
  <c r="R98" i="1" s="1"/>
  <c r="Q99" i="1"/>
  <c r="Q98" i="1" s="1"/>
  <c r="P99" i="1"/>
  <c r="P98" i="1" s="1"/>
  <c r="O99" i="1"/>
  <c r="O98" i="1" s="1"/>
  <c r="N99" i="1"/>
  <c r="N98" i="1" s="1"/>
  <c r="M99" i="1"/>
  <c r="M98" i="1" s="1"/>
  <c r="L99" i="1"/>
  <c r="L98" i="1" s="1"/>
  <c r="K99" i="1"/>
  <c r="K98" i="1" s="1"/>
  <c r="J99" i="1"/>
  <c r="J98" i="1" s="1"/>
  <c r="I99" i="1"/>
  <c r="I98" i="1" s="1"/>
  <c r="H99" i="1"/>
  <c r="H98" i="1" s="1"/>
  <c r="G99" i="1"/>
  <c r="R96" i="1"/>
  <c r="R95" i="1" s="1"/>
  <c r="Q96" i="1"/>
  <c r="Q95" i="1" s="1"/>
  <c r="P96" i="1"/>
  <c r="P95" i="1" s="1"/>
  <c r="O96" i="1"/>
  <c r="O95" i="1" s="1"/>
  <c r="N96" i="1"/>
  <c r="N95" i="1" s="1"/>
  <c r="M96" i="1"/>
  <c r="M95" i="1" s="1"/>
  <c r="L96" i="1"/>
  <c r="L95" i="1" s="1"/>
  <c r="K96" i="1"/>
  <c r="K95" i="1" s="1"/>
  <c r="J96" i="1"/>
  <c r="J95" i="1" s="1"/>
  <c r="I96" i="1"/>
  <c r="I95" i="1" s="1"/>
  <c r="H96" i="1"/>
  <c r="H95" i="1" s="1"/>
  <c r="G96" i="1"/>
  <c r="G95" i="1" s="1"/>
  <c r="R93" i="1"/>
  <c r="R92" i="1" s="1"/>
  <c r="Q93" i="1"/>
  <c r="Q92" i="1" s="1"/>
  <c r="P93" i="1"/>
  <c r="P92" i="1" s="1"/>
  <c r="O93" i="1"/>
  <c r="O92" i="1" s="1"/>
  <c r="N93" i="1"/>
  <c r="N92" i="1" s="1"/>
  <c r="M93" i="1"/>
  <c r="M92" i="1" s="1"/>
  <c r="L93" i="1"/>
  <c r="L92" i="1" s="1"/>
  <c r="K93" i="1"/>
  <c r="K92" i="1" s="1"/>
  <c r="J93" i="1"/>
  <c r="J92" i="1" s="1"/>
  <c r="I93" i="1"/>
  <c r="I92" i="1" s="1"/>
  <c r="H93" i="1"/>
  <c r="H92" i="1" s="1"/>
  <c r="G93" i="1"/>
  <c r="G92" i="1" s="1"/>
  <c r="R90" i="1"/>
  <c r="R89" i="1" s="1"/>
  <c r="Q90" i="1"/>
  <c r="Q89" i="1" s="1"/>
  <c r="P90" i="1"/>
  <c r="P89" i="1" s="1"/>
  <c r="O90" i="1"/>
  <c r="O89" i="1" s="1"/>
  <c r="N90" i="1"/>
  <c r="N89" i="1" s="1"/>
  <c r="M90" i="1"/>
  <c r="M89" i="1" s="1"/>
  <c r="L90" i="1"/>
  <c r="L89" i="1" s="1"/>
  <c r="K90" i="1"/>
  <c r="K89" i="1" s="1"/>
  <c r="J90" i="1"/>
  <c r="J89" i="1" s="1"/>
  <c r="I90" i="1"/>
  <c r="I89" i="1" s="1"/>
  <c r="H90" i="1"/>
  <c r="H89" i="1" s="1"/>
  <c r="R53" i="1"/>
  <c r="R87" i="1"/>
  <c r="R86" i="1" s="1"/>
  <c r="Q87" i="1"/>
  <c r="Q86" i="1" s="1"/>
  <c r="P87" i="1"/>
  <c r="P86" i="1" s="1"/>
  <c r="O87" i="1"/>
  <c r="O86" i="1" s="1"/>
  <c r="N87" i="1"/>
  <c r="N86" i="1" s="1"/>
  <c r="M87" i="1"/>
  <c r="M86" i="1" s="1"/>
  <c r="L87" i="1"/>
  <c r="L86" i="1" s="1"/>
  <c r="K87" i="1"/>
  <c r="K86" i="1" s="1"/>
  <c r="J87" i="1"/>
  <c r="J86" i="1" s="1"/>
  <c r="I87" i="1"/>
  <c r="I86" i="1" s="1"/>
  <c r="H87" i="1"/>
  <c r="H86" i="1" s="1"/>
  <c r="R84" i="1"/>
  <c r="R83" i="1" s="1"/>
  <c r="Q84" i="1"/>
  <c r="Q83" i="1" s="1"/>
  <c r="P84" i="1"/>
  <c r="P83" i="1" s="1"/>
  <c r="O84" i="1"/>
  <c r="O83" i="1" s="1"/>
  <c r="N84" i="1"/>
  <c r="N83" i="1" s="1"/>
  <c r="M84" i="1"/>
  <c r="M83" i="1" s="1"/>
  <c r="L84" i="1"/>
  <c r="L83" i="1" s="1"/>
  <c r="K84" i="1"/>
  <c r="K83" i="1" s="1"/>
  <c r="J84" i="1"/>
  <c r="J83" i="1" s="1"/>
  <c r="I84" i="1"/>
  <c r="I83" i="1" s="1"/>
  <c r="H84" i="1"/>
  <c r="G84" i="1"/>
  <c r="G83" i="1" s="1"/>
  <c r="R81" i="1"/>
  <c r="R80" i="1" s="1"/>
  <c r="Q81" i="1"/>
  <c r="Q80" i="1" s="1"/>
  <c r="P81" i="1"/>
  <c r="P80" i="1" s="1"/>
  <c r="O81" i="1"/>
  <c r="O80" i="1" s="1"/>
  <c r="N81" i="1"/>
  <c r="N80" i="1" s="1"/>
  <c r="M81" i="1"/>
  <c r="M80" i="1" s="1"/>
  <c r="L81" i="1"/>
  <c r="L80" i="1" s="1"/>
  <c r="K81" i="1"/>
  <c r="K80" i="1" s="1"/>
  <c r="J81" i="1"/>
  <c r="J80" i="1" s="1"/>
  <c r="I81" i="1"/>
  <c r="I80" i="1" s="1"/>
  <c r="H81" i="1"/>
  <c r="H80" i="1" s="1"/>
  <c r="G81" i="1"/>
  <c r="R78" i="1"/>
  <c r="R77" i="1" s="1"/>
  <c r="Q78" i="1"/>
  <c r="Q77" i="1" s="1"/>
  <c r="P78" i="1"/>
  <c r="P77" i="1" s="1"/>
  <c r="O78" i="1"/>
  <c r="O77" i="1" s="1"/>
  <c r="N78" i="1"/>
  <c r="N77" i="1" s="1"/>
  <c r="M78" i="1"/>
  <c r="M77" i="1" s="1"/>
  <c r="L78" i="1"/>
  <c r="L77" i="1" s="1"/>
  <c r="K78" i="1"/>
  <c r="K77" i="1" s="1"/>
  <c r="J78" i="1"/>
  <c r="J77" i="1" s="1"/>
  <c r="I78" i="1"/>
  <c r="I77" i="1" s="1"/>
  <c r="H78" i="1"/>
  <c r="H77" i="1" s="1"/>
  <c r="G78" i="1"/>
  <c r="G77" i="1" s="1"/>
  <c r="R75" i="1"/>
  <c r="R74" i="1" s="1"/>
  <c r="Q75" i="1"/>
  <c r="Q74" i="1" s="1"/>
  <c r="P75" i="1"/>
  <c r="P74" i="1" s="1"/>
  <c r="O75" i="1"/>
  <c r="O74" i="1" s="1"/>
  <c r="N75" i="1"/>
  <c r="N74" i="1" s="1"/>
  <c r="M75" i="1"/>
  <c r="M74" i="1" s="1"/>
  <c r="L75" i="1"/>
  <c r="L74" i="1" s="1"/>
  <c r="K75" i="1"/>
  <c r="K74" i="1" s="1"/>
  <c r="J75" i="1"/>
  <c r="J74" i="1" s="1"/>
  <c r="I75" i="1"/>
  <c r="I74" i="1" s="1"/>
  <c r="H75" i="1"/>
  <c r="H74" i="1" s="1"/>
  <c r="G75" i="1"/>
  <c r="G74" i="1" s="1"/>
  <c r="R72" i="1"/>
  <c r="R71" i="1" s="1"/>
  <c r="Q72" i="1"/>
  <c r="Q71" i="1" s="1"/>
  <c r="P72" i="1"/>
  <c r="P71" i="1" s="1"/>
  <c r="O72" i="1"/>
  <c r="O71" i="1" s="1"/>
  <c r="N72" i="1"/>
  <c r="N71" i="1" s="1"/>
  <c r="M72" i="1"/>
  <c r="M71" i="1" s="1"/>
  <c r="L72" i="1"/>
  <c r="L71" i="1" s="1"/>
  <c r="K72" i="1"/>
  <c r="K71" i="1" s="1"/>
  <c r="J72" i="1"/>
  <c r="J71" i="1" s="1"/>
  <c r="I72" i="1"/>
  <c r="I71" i="1" s="1"/>
  <c r="H72" i="1"/>
  <c r="H71" i="1" s="1"/>
  <c r="G72" i="1"/>
  <c r="G71" i="1" s="1"/>
  <c r="R69" i="1"/>
  <c r="R68" i="1" s="1"/>
  <c r="Q69" i="1"/>
  <c r="Q68" i="1" s="1"/>
  <c r="P69" i="1"/>
  <c r="P68" i="1" s="1"/>
  <c r="O69" i="1"/>
  <c r="O68" i="1" s="1"/>
  <c r="N69" i="1"/>
  <c r="N68" i="1" s="1"/>
  <c r="M69" i="1"/>
  <c r="M68" i="1" s="1"/>
  <c r="L69" i="1"/>
  <c r="L68" i="1" s="1"/>
  <c r="K69" i="1"/>
  <c r="K68" i="1" s="1"/>
  <c r="J69" i="1"/>
  <c r="J68" i="1" s="1"/>
  <c r="I69" i="1"/>
  <c r="I68" i="1" s="1"/>
  <c r="H69" i="1"/>
  <c r="H68" i="1" s="1"/>
  <c r="G69" i="1"/>
  <c r="R66" i="1"/>
  <c r="Q66" i="1"/>
  <c r="P66" i="1"/>
  <c r="O66" i="1"/>
  <c r="N66" i="1"/>
  <c r="M66" i="1"/>
  <c r="L66" i="1"/>
  <c r="K66" i="1"/>
  <c r="J66" i="1"/>
  <c r="I66" i="1"/>
  <c r="H66" i="1"/>
  <c r="G66" i="1"/>
  <c r="R65" i="1"/>
  <c r="Q65" i="1"/>
  <c r="P65" i="1"/>
  <c r="O65" i="1"/>
  <c r="N65" i="1"/>
  <c r="M65" i="1"/>
  <c r="L65" i="1"/>
  <c r="K65" i="1"/>
  <c r="J65" i="1"/>
  <c r="I65" i="1"/>
  <c r="H65" i="1"/>
  <c r="R63" i="1"/>
  <c r="R62" i="1" s="1"/>
  <c r="Q63" i="1"/>
  <c r="Q62" i="1" s="1"/>
  <c r="P63" i="1"/>
  <c r="P62" i="1" s="1"/>
  <c r="O63" i="1"/>
  <c r="O62" i="1" s="1"/>
  <c r="N63" i="1"/>
  <c r="N62" i="1" s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R60" i="1"/>
  <c r="R59" i="1" s="1"/>
  <c r="Q60" i="1"/>
  <c r="Q59" i="1" s="1"/>
  <c r="P60" i="1"/>
  <c r="P59" i="1" s="1"/>
  <c r="O60" i="1"/>
  <c r="O59" i="1" s="1"/>
  <c r="N60" i="1"/>
  <c r="N59" i="1" s="1"/>
  <c r="M60" i="1"/>
  <c r="M59" i="1" s="1"/>
  <c r="L60" i="1"/>
  <c r="L59" i="1" s="1"/>
  <c r="K60" i="1"/>
  <c r="K59" i="1" s="1"/>
  <c r="J60" i="1"/>
  <c r="J59" i="1" s="1"/>
  <c r="I60" i="1"/>
  <c r="I59" i="1" s="1"/>
  <c r="H60" i="1"/>
  <c r="H59" i="1" s="1"/>
  <c r="G60" i="1"/>
  <c r="R57" i="1"/>
  <c r="R56" i="1" s="1"/>
  <c r="Q57" i="1"/>
  <c r="Q56" i="1" s="1"/>
  <c r="P57" i="1"/>
  <c r="P56" i="1" s="1"/>
  <c r="O57" i="1"/>
  <c r="O56" i="1" s="1"/>
  <c r="N57" i="1"/>
  <c r="N56" i="1" s="1"/>
  <c r="M57" i="1"/>
  <c r="M56" i="1" s="1"/>
  <c r="L57" i="1"/>
  <c r="L56" i="1" s="1"/>
  <c r="K57" i="1"/>
  <c r="K56" i="1" s="1"/>
  <c r="J57" i="1"/>
  <c r="J56" i="1" s="1"/>
  <c r="I57" i="1"/>
  <c r="I56" i="1" s="1"/>
  <c r="H57" i="1"/>
  <c r="H56" i="1" s="1"/>
  <c r="G57" i="1"/>
  <c r="R54" i="1"/>
  <c r="Q54" i="1"/>
  <c r="Q53" i="1" s="1"/>
  <c r="P54" i="1"/>
  <c r="P53" i="1" s="1"/>
  <c r="O54" i="1"/>
  <c r="O53" i="1" s="1"/>
  <c r="N54" i="1"/>
  <c r="N53" i="1" s="1"/>
  <c r="M54" i="1"/>
  <c r="M53" i="1" s="1"/>
  <c r="L54" i="1"/>
  <c r="L53" i="1" s="1"/>
  <c r="K54" i="1"/>
  <c r="K53" i="1" s="1"/>
  <c r="J54" i="1"/>
  <c r="J53" i="1" s="1"/>
  <c r="I54" i="1"/>
  <c r="I53" i="1" s="1"/>
  <c r="H54" i="1"/>
  <c r="H53" i="1" s="1"/>
  <c r="G54" i="1"/>
  <c r="F38" i="1"/>
  <c r="C38" i="1" s="1"/>
  <c r="R51" i="1"/>
  <c r="R50" i="1" s="1"/>
  <c r="Q51" i="1"/>
  <c r="Q50" i="1" s="1"/>
  <c r="P51" i="1"/>
  <c r="P50" i="1" s="1"/>
  <c r="O51" i="1"/>
  <c r="O50" i="1" s="1"/>
  <c r="N51" i="1"/>
  <c r="N50" i="1" s="1"/>
  <c r="M51" i="1"/>
  <c r="M50" i="1" s="1"/>
  <c r="L51" i="1"/>
  <c r="L50" i="1" s="1"/>
  <c r="K51" i="1"/>
  <c r="K50" i="1" s="1"/>
  <c r="J51" i="1"/>
  <c r="J50" i="1" s="1"/>
  <c r="I51" i="1"/>
  <c r="I50" i="1" s="1"/>
  <c r="H51" i="1"/>
  <c r="G51" i="1"/>
  <c r="G50" i="1" s="1"/>
  <c r="R47" i="1"/>
  <c r="R46" i="1" s="1"/>
  <c r="Q47" i="1"/>
  <c r="Q46" i="1" s="1"/>
  <c r="P47" i="1"/>
  <c r="P46" i="1" s="1"/>
  <c r="O47" i="1"/>
  <c r="O46" i="1" s="1"/>
  <c r="N47" i="1"/>
  <c r="N46" i="1" s="1"/>
  <c r="M47" i="1"/>
  <c r="M46" i="1" s="1"/>
  <c r="L47" i="1"/>
  <c r="L46" i="1" s="1"/>
  <c r="K47" i="1"/>
  <c r="K46" i="1" s="1"/>
  <c r="J47" i="1"/>
  <c r="J46" i="1" s="1"/>
  <c r="I47" i="1"/>
  <c r="I46" i="1" s="1"/>
  <c r="H47" i="1"/>
  <c r="H46" i="1" s="1"/>
  <c r="G47" i="1"/>
  <c r="G46" i="1" s="1"/>
  <c r="R44" i="1"/>
  <c r="R43" i="1" s="1"/>
  <c r="Q44" i="1"/>
  <c r="Q43" i="1" s="1"/>
  <c r="P44" i="1"/>
  <c r="P43" i="1" s="1"/>
  <c r="O44" i="1"/>
  <c r="O43" i="1" s="1"/>
  <c r="N44" i="1"/>
  <c r="N43" i="1" s="1"/>
  <c r="M44" i="1"/>
  <c r="M43" i="1" s="1"/>
  <c r="L44" i="1"/>
  <c r="L43" i="1" s="1"/>
  <c r="K44" i="1"/>
  <c r="K43" i="1" s="1"/>
  <c r="J44" i="1"/>
  <c r="J43" i="1" s="1"/>
  <c r="I44" i="1"/>
  <c r="I43" i="1" s="1"/>
  <c r="H44" i="1"/>
  <c r="H43" i="1" s="1"/>
  <c r="G44" i="1"/>
  <c r="G43" i="1" s="1"/>
  <c r="R41" i="1"/>
  <c r="R40" i="1" s="1"/>
  <c r="Q41" i="1"/>
  <c r="Q40" i="1" s="1"/>
  <c r="P41" i="1"/>
  <c r="P40" i="1" s="1"/>
  <c r="O41" i="1"/>
  <c r="O40" i="1" s="1"/>
  <c r="N41" i="1"/>
  <c r="N40" i="1" s="1"/>
  <c r="M41" i="1"/>
  <c r="M40" i="1" s="1"/>
  <c r="L41" i="1"/>
  <c r="L40" i="1" s="1"/>
  <c r="K41" i="1"/>
  <c r="K40" i="1" s="1"/>
  <c r="J41" i="1"/>
  <c r="J40" i="1" s="1"/>
  <c r="I41" i="1"/>
  <c r="I40" i="1" s="1"/>
  <c r="H41" i="1"/>
  <c r="H40" i="1" s="1"/>
  <c r="G41" i="1"/>
  <c r="G40" i="1" s="1"/>
  <c r="Q37" i="1"/>
  <c r="Q36" i="1" s="1"/>
  <c r="H37" i="1"/>
  <c r="I37" i="1"/>
  <c r="I36" i="1" s="1"/>
  <c r="J37" i="1"/>
  <c r="K37" i="1"/>
  <c r="L37" i="1"/>
  <c r="M37" i="1"/>
  <c r="N37" i="1"/>
  <c r="O37" i="1"/>
  <c r="P37" i="1"/>
  <c r="R37" i="1"/>
  <c r="G37" i="1"/>
  <c r="G34" i="1"/>
  <c r="R34" i="1"/>
  <c r="Q34" i="1"/>
  <c r="P34" i="1"/>
  <c r="O34" i="1"/>
  <c r="N34" i="1"/>
  <c r="M34" i="1"/>
  <c r="L34" i="1"/>
  <c r="K34" i="1"/>
  <c r="J34" i="1"/>
  <c r="I34" i="1"/>
  <c r="H34" i="1"/>
  <c r="R31" i="1"/>
  <c r="R30" i="1" s="1"/>
  <c r="Q31" i="1"/>
  <c r="Q30" i="1" s="1"/>
  <c r="P31" i="1"/>
  <c r="P30" i="1" s="1"/>
  <c r="O31" i="1"/>
  <c r="O30" i="1" s="1"/>
  <c r="N31" i="1"/>
  <c r="N30" i="1" s="1"/>
  <c r="M31" i="1"/>
  <c r="M30" i="1" s="1"/>
  <c r="L31" i="1"/>
  <c r="L30" i="1" s="1"/>
  <c r="K31" i="1"/>
  <c r="K30" i="1" s="1"/>
  <c r="J31" i="1"/>
  <c r="J30" i="1" s="1"/>
  <c r="I31" i="1"/>
  <c r="I30" i="1" s="1"/>
  <c r="H31" i="1"/>
  <c r="H30" i="1" s="1"/>
  <c r="G31" i="1"/>
  <c r="G30" i="1" s="1"/>
  <c r="H13" i="1"/>
  <c r="I13" i="1"/>
  <c r="J13" i="1"/>
  <c r="K13" i="1"/>
  <c r="L13" i="1"/>
  <c r="M13" i="1"/>
  <c r="N13" i="1"/>
  <c r="O13" i="1"/>
  <c r="P13" i="1"/>
  <c r="Q13" i="1"/>
  <c r="R13" i="1"/>
  <c r="G13" i="1"/>
  <c r="H12" i="1"/>
  <c r="I12" i="1"/>
  <c r="J12" i="1"/>
  <c r="K12" i="1"/>
  <c r="L12" i="1"/>
  <c r="M12" i="1"/>
  <c r="N12" i="1"/>
  <c r="O12" i="1"/>
  <c r="P12" i="1"/>
  <c r="Q12" i="1"/>
  <c r="R12" i="1"/>
  <c r="G12" i="1"/>
  <c r="H10" i="1"/>
  <c r="I10" i="1"/>
  <c r="J10" i="1"/>
  <c r="J9" i="1" s="1"/>
  <c r="K10" i="1"/>
  <c r="K9" i="1" s="1"/>
  <c r="L10" i="1"/>
  <c r="M10" i="1"/>
  <c r="M9" i="1" s="1"/>
  <c r="N10" i="1"/>
  <c r="N9" i="1" s="1"/>
  <c r="O10" i="1"/>
  <c r="O9" i="1" s="1"/>
  <c r="P10" i="1"/>
  <c r="Q10" i="1"/>
  <c r="Q180" i="1" s="1"/>
  <c r="R10" i="1"/>
  <c r="R9" i="1" s="1"/>
  <c r="G10" i="1"/>
  <c r="H25" i="1"/>
  <c r="I25" i="1"/>
  <c r="J25" i="1"/>
  <c r="K25" i="1"/>
  <c r="L25" i="1"/>
  <c r="M25" i="1"/>
  <c r="N25" i="1"/>
  <c r="O25" i="1"/>
  <c r="P25" i="1"/>
  <c r="Q25" i="1"/>
  <c r="R25" i="1"/>
  <c r="G25" i="1"/>
  <c r="H28" i="1"/>
  <c r="I28" i="1"/>
  <c r="J28" i="1"/>
  <c r="K28" i="1"/>
  <c r="L28" i="1"/>
  <c r="M28" i="1"/>
  <c r="N28" i="1"/>
  <c r="O28" i="1"/>
  <c r="P28" i="1"/>
  <c r="Q28" i="1"/>
  <c r="R28" i="1"/>
  <c r="G28" i="1"/>
  <c r="H27" i="1"/>
  <c r="I27" i="1"/>
  <c r="J27" i="1"/>
  <c r="K27" i="1"/>
  <c r="L27" i="1"/>
  <c r="M27" i="1"/>
  <c r="N27" i="1"/>
  <c r="O27" i="1"/>
  <c r="P27" i="1"/>
  <c r="Q27" i="1"/>
  <c r="R27" i="1"/>
  <c r="G27" i="1"/>
  <c r="H24" i="1"/>
  <c r="I24" i="1"/>
  <c r="J24" i="1"/>
  <c r="K24" i="1"/>
  <c r="L24" i="1"/>
  <c r="M24" i="1"/>
  <c r="N24" i="1"/>
  <c r="O24" i="1"/>
  <c r="P24" i="1"/>
  <c r="Q24" i="1"/>
  <c r="R24" i="1"/>
  <c r="G24" i="1"/>
  <c r="G22" i="1"/>
  <c r="R22" i="1"/>
  <c r="R21" i="1" s="1"/>
  <c r="Q22" i="1"/>
  <c r="Q21" i="1" s="1"/>
  <c r="P22" i="1"/>
  <c r="P21" i="1" s="1"/>
  <c r="O22" i="1"/>
  <c r="O21" i="1" s="1"/>
  <c r="N22" i="1"/>
  <c r="N21" i="1" s="1"/>
  <c r="M22" i="1"/>
  <c r="M21" i="1" s="1"/>
  <c r="L22" i="1"/>
  <c r="L21" i="1" s="1"/>
  <c r="K22" i="1"/>
  <c r="K21" i="1" s="1"/>
  <c r="J22" i="1"/>
  <c r="J21" i="1" s="1"/>
  <c r="I22" i="1"/>
  <c r="I21" i="1" s="1"/>
  <c r="H22" i="1"/>
  <c r="H21" i="1" s="1"/>
  <c r="C17" i="1"/>
  <c r="C11" i="1"/>
  <c r="R19" i="1"/>
  <c r="R18" i="1" s="1"/>
  <c r="Q19" i="1"/>
  <c r="Q18" i="1" s="1"/>
  <c r="P19" i="1"/>
  <c r="P18" i="1" s="1"/>
  <c r="O19" i="1"/>
  <c r="O18" i="1" s="1"/>
  <c r="N19" i="1"/>
  <c r="N18" i="1" s="1"/>
  <c r="M19" i="1"/>
  <c r="M18" i="1" s="1"/>
  <c r="L19" i="1"/>
  <c r="L18" i="1" s="1"/>
  <c r="K19" i="1"/>
  <c r="K18" i="1" s="1"/>
  <c r="J19" i="1"/>
  <c r="J18" i="1" s="1"/>
  <c r="I19" i="1"/>
  <c r="I18" i="1" s="1"/>
  <c r="H19" i="1"/>
  <c r="H18" i="1" s="1"/>
  <c r="G19" i="1"/>
  <c r="G18" i="1" s="1"/>
  <c r="R16" i="1"/>
  <c r="R15" i="1" s="1"/>
  <c r="Q16" i="1"/>
  <c r="Q15" i="1" s="1"/>
  <c r="P16" i="1"/>
  <c r="P15" i="1" s="1"/>
  <c r="O16" i="1"/>
  <c r="O15" i="1" s="1"/>
  <c r="N16" i="1"/>
  <c r="N15" i="1" s="1"/>
  <c r="M16" i="1"/>
  <c r="M15" i="1" s="1"/>
  <c r="L16" i="1"/>
  <c r="L15" i="1" s="1"/>
  <c r="K16" i="1"/>
  <c r="K15" i="1" s="1"/>
  <c r="J16" i="1"/>
  <c r="J15" i="1" s="1"/>
  <c r="I16" i="1"/>
  <c r="I15" i="1" s="1"/>
  <c r="H16" i="1"/>
  <c r="H15" i="1" s="1"/>
  <c r="G16" i="1"/>
  <c r="G15" i="1" s="1"/>
  <c r="I9" i="1" l="1"/>
  <c r="I180" i="1"/>
  <c r="P180" i="1"/>
  <c r="L180" i="1"/>
  <c r="H9" i="1"/>
  <c r="H180" i="1"/>
  <c r="G141" i="1"/>
  <c r="K141" i="1"/>
  <c r="O141" i="1"/>
  <c r="G180" i="1"/>
  <c r="H147" i="1"/>
  <c r="P147" i="1"/>
  <c r="K150" i="1"/>
  <c r="O150" i="1"/>
  <c r="G150" i="1"/>
  <c r="K162" i="1"/>
  <c r="O162" i="1"/>
  <c r="G162" i="1"/>
  <c r="K174" i="1"/>
  <c r="O174" i="1"/>
  <c r="G174" i="1"/>
  <c r="M150" i="1"/>
  <c r="Q174" i="1"/>
  <c r="I174" i="1"/>
  <c r="M144" i="1"/>
  <c r="Q144" i="1"/>
  <c r="I147" i="1"/>
  <c r="Q147" i="1"/>
  <c r="K153" i="1"/>
  <c r="O153" i="1"/>
  <c r="G153" i="1"/>
  <c r="K165" i="1"/>
  <c r="O165" i="1"/>
  <c r="G165" i="1"/>
  <c r="G177" i="1"/>
  <c r="K177" i="1"/>
  <c r="O177" i="1"/>
  <c r="M180" i="1"/>
  <c r="G144" i="1"/>
  <c r="K144" i="1"/>
  <c r="O144" i="1"/>
  <c r="G156" i="1"/>
  <c r="O156" i="1"/>
  <c r="G168" i="1"/>
  <c r="O168" i="1"/>
  <c r="O180" i="1"/>
  <c r="K180" i="1"/>
  <c r="G135" i="1"/>
  <c r="O135" i="1"/>
  <c r="I141" i="1"/>
  <c r="M141" i="1"/>
  <c r="Q141" i="1"/>
  <c r="G147" i="1"/>
  <c r="K147" i="1"/>
  <c r="O147" i="1"/>
  <c r="R180" i="1"/>
  <c r="N180" i="1"/>
  <c r="J180" i="1"/>
  <c r="J132" i="1"/>
  <c r="N132" i="1"/>
  <c r="Q126" i="1"/>
  <c r="M126" i="1"/>
  <c r="I126" i="1"/>
  <c r="H132" i="1"/>
  <c r="L132" i="1"/>
  <c r="P132" i="1"/>
  <c r="H135" i="1"/>
  <c r="L135" i="1"/>
  <c r="P135" i="1"/>
  <c r="H138" i="1"/>
  <c r="L138" i="1"/>
  <c r="P138" i="1"/>
  <c r="J129" i="1"/>
  <c r="H141" i="1"/>
  <c r="J141" i="1"/>
  <c r="N141" i="1"/>
  <c r="R141" i="1"/>
  <c r="H129" i="1"/>
  <c r="L141" i="1"/>
  <c r="C124" i="1"/>
  <c r="O129" i="1"/>
  <c r="P129" i="1"/>
  <c r="L129" i="1"/>
  <c r="P141" i="1"/>
  <c r="G129" i="1"/>
  <c r="K129" i="1"/>
  <c r="R129" i="1"/>
  <c r="N129" i="1"/>
  <c r="H144" i="1"/>
  <c r="J147" i="1"/>
  <c r="N147" i="1"/>
  <c r="R147" i="1"/>
  <c r="I144" i="1"/>
  <c r="P144" i="1"/>
  <c r="L144" i="1"/>
  <c r="R132" i="1"/>
  <c r="G132" i="1"/>
  <c r="O132" i="1"/>
  <c r="K132" i="1"/>
  <c r="G53" i="1"/>
  <c r="G56" i="1"/>
  <c r="H83" i="1"/>
  <c r="G21" i="1"/>
  <c r="P9" i="1"/>
  <c r="L9" i="1"/>
  <c r="G59" i="1"/>
  <c r="G89" i="1"/>
  <c r="G9" i="1"/>
  <c r="G98" i="1"/>
  <c r="G122" i="1"/>
  <c r="H50" i="1"/>
  <c r="G68" i="1"/>
  <c r="G80" i="1"/>
  <c r="G101" i="1"/>
  <c r="G86" i="1"/>
  <c r="Q9" i="1"/>
  <c r="M36" i="1"/>
  <c r="O36" i="1"/>
  <c r="P36" i="1"/>
  <c r="L36" i="1"/>
  <c r="G36" i="1"/>
  <c r="J36" i="1"/>
  <c r="H36" i="1"/>
  <c r="K36" i="1"/>
  <c r="N36" i="1"/>
  <c r="R36" i="1"/>
  <c r="S180" i="1" l="1"/>
  <c r="C180" i="1"/>
</calcChain>
</file>

<file path=xl/sharedStrings.xml><?xml version="1.0" encoding="utf-8"?>
<sst xmlns="http://schemas.openxmlformats.org/spreadsheetml/2006/main" count="319" uniqueCount="127">
  <si>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</si>
  <si>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</si>
  <si>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</si>
  <si>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</si>
  <si>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</si>
  <si>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</si>
  <si>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</si>
  <si>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</si>
  <si>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</si>
  <si>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</si>
  <si>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</si>
  <si>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</si>
  <si>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</si>
  <si>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</si>
  <si>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</si>
  <si>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</si>
  <si>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</si>
  <si>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</si>
  <si>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TOTAL</t>
  </si>
  <si>
    <t>Fisik (%)</t>
  </si>
  <si>
    <t>Keuangan (Rp)</t>
  </si>
  <si>
    <t>TAHUN ANGGARAN 2025</t>
  </si>
  <si>
    <t>1.1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</si>
  <si>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</si>
  <si>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</si>
  <si>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</si>
  <si>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</si>
  <si>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</si>
  <si>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</si>
  <si>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</si>
  <si>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</si>
  <si>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</si>
  <si>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</si>
  <si>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Desember</t>
  </si>
  <si>
    <t>November</t>
  </si>
  <si>
    <t>1.2</t>
  </si>
  <si>
    <t>1.3</t>
  </si>
  <si>
    <r>
      <t>Perhitungan anggaran per bulan, menyesuaikan data pada E-RKO 2025 (</t>
    </r>
    <r>
      <rPr>
        <b/>
        <sz val="11"/>
        <color rgb="FF0070C0"/>
        <rFont val="Bookman Old Style"/>
        <family val="1"/>
      </rPr>
      <t>update terakhir/efisiensi</t>
    </r>
    <r>
      <rPr>
        <b/>
        <sz val="11"/>
        <color rgb="FFFF0000"/>
        <rFont val="Bookman Old Style"/>
        <family val="1"/>
      </rPr>
      <t>)</t>
    </r>
  </si>
  <si>
    <t>Penyediaan Komponen Instalasi Listrik/Penerangan Bangunan Kantor</t>
  </si>
  <si>
    <t>BELANJA ALAT/BAHAN UNTUK KEGIATAN KANTOR-ALAT LISTRIK</t>
  </si>
  <si>
    <t>UPAD</t>
  </si>
  <si>
    <t>Penyediaan Peralatan Rumah Tangga</t>
  </si>
  <si>
    <t>BELANJA BAHAN-BAHAN LAINNYA</t>
  </si>
  <si>
    <t>BELANJA ALAT/BAHAN UNTUK KEGIATAN KANTOR-ALAT/BAHAN UNTUK KEGIATAN KANTOR LAINNYA</t>
  </si>
  <si>
    <t>Fasilitasi Kunjungan Tamu</t>
  </si>
  <si>
    <t>BELANJA MAKANAN DAN MINUMAN RAPAT</t>
  </si>
  <si>
    <t>BELANJA MAKANAN DAN MINUMAN JAMUAN TAMU</t>
  </si>
  <si>
    <t>Penyelenggaraan Rapat Koordinasi dan Konsultasi SKPD</t>
  </si>
  <si>
    <t>BELANJA PERJALANAN DINAS BIASA</t>
  </si>
  <si>
    <t>Penyediaan Jasa Surat Menyurat</t>
  </si>
  <si>
    <t>BELANJA ALAT/BAHAN UNTUK KEGIATAN KANTOR-BENDA POS</t>
  </si>
  <si>
    <t>BELANJA PAKET/PENGIRIMAN</t>
  </si>
  <si>
    <t>Penyediaan Jasa Komunikasi, Sumber Daya Air dan Listrik</t>
  </si>
  <si>
    <t>BELANJA TAGIHAN TELEPON</t>
  </si>
  <si>
    <t>BELANJA TAGIHAN LISTRIK</t>
  </si>
  <si>
    <t>Penyediaan Jasa Pelayanan Umum Kantor</t>
  </si>
  <si>
    <t>Belanja Jasa Tenaga Kebersihan</t>
  </si>
  <si>
    <t>BELANJA JASA TENAGA PELAYANAN UMUM</t>
  </si>
  <si>
    <t>BELANJA JASA TENAGA KEBERSIHAN</t>
  </si>
  <si>
    <t>BELANJA JASA PENGOLAHAN SAMPAH</t>
  </si>
  <si>
    <t>Belanja Alat Kebersihan dan Bahan Pembersih</t>
  </si>
  <si>
    <t>Pemeliharaan Peralatan dan Mesin Lainnya</t>
  </si>
  <si>
    <t>BELANJA BAHAN-ISI TABUNG PEMADAM KEBAKARAN</t>
  </si>
  <si>
    <t>BELANJA BAHAN-ISI TABUNG GAS</t>
  </si>
  <si>
    <t>BELANJA ALAT/BAHAN UNTUK KEGIATAN KANTOR-PERABOT KANTOR</t>
  </si>
  <si>
    <t>BELANJA PERALATAN DAN MESIN-KOMPUTER-KOMPUTER UNIT-PERSONAL COMPUTER</t>
  </si>
  <si>
    <t>BELANJA PEMELIHARAAN ALAT BESAR-ALAT BANTU-ALAT PENARIK</t>
  </si>
  <si>
    <t>BELANJA PEMELIHARAAN ALAT BESAR-ALAT BANTU-ELECTRIC GENERATING SET</t>
  </si>
  <si>
    <t>BELANJA PEMELIHARAAN ALAT BESAR-ALAT BANTU-POMPA</t>
  </si>
  <si>
    <t>BELANJA PEMELIHARAAN ALAT KANTOR DAN RUMAH TANGGA-ALAT RUMAH TANGGA-ALAT PEMBERSIH</t>
  </si>
  <si>
    <t>1.4</t>
  </si>
  <si>
    <t>1.5</t>
  </si>
  <si>
    <t>1.6</t>
  </si>
  <si>
    <t>1.7</t>
  </si>
  <si>
    <t>1.8</t>
  </si>
  <si>
    <t>1.9</t>
  </si>
  <si>
    <t>1.10</t>
  </si>
  <si>
    <t>1.11</t>
  </si>
  <si>
    <t>BELANJA PEMELIHARAAN ALAT KANTOR DAN RUMAH TANGGA-ALAT RUMAH TANGGA-ALAT DAPUR</t>
  </si>
  <si>
    <t>BELANJA PEMELIHARAAN ALAT KANTOR DAN RUMAH TANGGA-ALAT RUMAH TANGGA-ALAT RUMAH TANGGA LAINNYA (HOME USE)</t>
  </si>
  <si>
    <t>BELANJA PEMELIHARAAN ALAT STUDIO, KOMUNIKASI, DAN PEMANCAR-ALAT STUDIO-PERALATAN STUDIO AUDIO</t>
  </si>
  <si>
    <t>BELANJA PEMELIHARAAN ALAT STUDIO, KOMUNIKASI, DAN PEMANCAR-ALAT KOMUNIKASI-ALAT KOMUNIKASI LAINNYA</t>
  </si>
  <si>
    <t>BELANJA PEMELIHARAAN KOMPUTER-KOMPUTER UNIT-PERSONAL COMPUTER</t>
  </si>
  <si>
    <t>BELANJA PEMELIHARAAN KOMPUTER-PERALATAN KOMPUTER-PERALATAN KOMPUTER LAINNYA</t>
  </si>
  <si>
    <t>BELANJA PEMELIHARAAN JARINGAN-JARINGAN LISTRIK-JARINGAN LISTRIK LAINNYA</t>
  </si>
  <si>
    <t>BELANJA MODAL POMPA</t>
  </si>
  <si>
    <t>BELANJA MODAL ALAT PENGOLAHAN TANAH DAN TANAMAN</t>
  </si>
  <si>
    <t>BELANJA MODAL ALAT PEMBERSIH</t>
  </si>
  <si>
    <t>BELANJA MODAL ALAT DAPUR</t>
  </si>
  <si>
    <t>BELANJA MODAL ALAT RUMAH TANGGA LAINNYA (HOME USE)</t>
  </si>
  <si>
    <t>BELANJA MODAL PERALATAN STUDIO AUDIO</t>
  </si>
  <si>
    <t>BELANJA MODAL PERALATAN KOMPUTER LAINNYA</t>
  </si>
  <si>
    <t>BELANJA MODAL RAMBU-RAMBU LALU LINTAS DARAT LAINNYA</t>
  </si>
  <si>
    <t>Penyediaan Jasa Pemeliharaan, Biaya Pemeliharaan, Pajak dan Perizinan Kendaraan Dinas Operasional atau Lapangan</t>
  </si>
  <si>
    <t>Jasa Pemeliharaan, Biaya Pemeliharaan, Pajak dan Perizinan Kendaraan Dinas Operasional atau Lapangan</t>
  </si>
  <si>
    <t>BELANJA BAHAN-BAHAN BAKAR DAN PELUMAS</t>
  </si>
  <si>
    <t>BELANJA PEMBAYARAN PAJAK, BEA, DAN PERIZINAN</t>
  </si>
  <si>
    <t>BELANJA PEMELIHARAAN ALAT ANGKUTAN-ALAT ANGKUTAN DARAT BERMOTOR-KENDARAAN BERMOTOR PENUMPANG</t>
  </si>
  <si>
    <t>BELANJA PEMELIHARAAN ALAT ANGKUTAN-ALAT ANGKUTAN DARAT BERMOTOR-KENDARAAN BERMOTOR ANGKUTAN BARANG</t>
  </si>
  <si>
    <t>BELANJA PEMELIHARAAN ALAT ANGKUTAN-ALAT ANGKUTAN DARAT BERMOTOR-KENDARAAN BERMOTOR BERODA DUA</t>
  </si>
  <si>
    <t>BELANJA PEMELIHARAAN ALAT ANGKUTAN-ALAT ANGKUTAN DARAT BERMOTOR-KENDARAAN BERMOTOR BERODA TIGA</t>
  </si>
  <si>
    <t>Pemeliharaan Mebel</t>
  </si>
  <si>
    <t>BELANJA PEMELIHARAAN ALAT KANTOR DAN RUMAH TANGGA-ALAT RUMAH TANGGA-MEBEL</t>
  </si>
  <si>
    <t>Pemeliharaan/Rehabilitasi Sarana dan Prasarana Pendukung Gedung Kantor atau Bangunan Lainnya</t>
  </si>
  <si>
    <t>BELANJA GEDUNG DAN BANGUNAN-BANGUNAN GEDUNG-BANGUNAN GEDUNG TEMPAT KERJA-BANGUNAN GEDUNG TEMPAT IBADAH</t>
  </si>
  <si>
    <t>BELANJA PEMELIHARAAN BANGUNAN GEDUNG-BANGUNAN GEDUNG TEMPAT KERJA-BANGUNAN GEDUNG KANTOR</t>
  </si>
  <si>
    <t>BELANJA PEMELIHARAAN BANGUNAN GEDUNG-BANGUNAN GEDUNG TEMPAT KERJA-BANGUNAN GEDUNG TEMPAT IBADAH</t>
  </si>
  <si>
    <t>BELANJA PEMELIHARAAN BANGUNAN GEDUNG-BANGUNAN GEDUNG TEMPAT KERJA-TAMAN</t>
  </si>
  <si>
    <t>BELANJA PEMELIHARAAN BANGUNAN GEDUNG-BANGUNAN GEDUNG TEMPAT TINGGAL-ASRAMA</t>
  </si>
  <si>
    <t>BELANJA PEMELIHARAAN MONUMEN-CANDI/TUGU PERINGATAN/PRASASTI-TUGU</t>
  </si>
  <si>
    <t>BELANJA PEMELIHARAAN BANGUNAN MENARA-BANGUNAN MENARA PERAMBUAN-BANGUNAN MENARA PENGAWAS</t>
  </si>
  <si>
    <t>BELANJA PEMELIHARAAN TUGU TITIK KONTROL/PASTI-TUGU/TANDA BATAS-PAGAR</t>
  </si>
  <si>
    <t>BELANJA PEMELIHARAAN INSTALASI-INSTALASI AIR BERSIH/AIR BAKU-INSTALASI AIR BERSIH/AIR BAKU LAINNYA</t>
  </si>
  <si>
    <t>BELANJA PEMELIHARAAN INSTALASI-INSTALASI AIR KOTOR-INSTALASI AIR KOTOR LAINNYA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</si>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</sst>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b/>
      <sz val="11"/>
      <color rgb="FFFF0000"/>
      <name val="Bookman Old Style"/>
      <family val="1"/>
    </font>
    <font>
      <b/>
      <sz val="11"/>
      <color rgb="FF0070C0"/>
      <name val="Bookman Old Style"/>
      <family val="1"/>
    </font>
    <font>
      <sz val="8"/>
      <color rgb="FF464E5F"/>
      <name val="Arial"/>
      <family val="2"/>
    </font>
    <font>
      <sz val="11"/>
      <color rgb="FF464E5F"/>
      <name val="Bookman Old Style"/>
      <family val="1"/>
    </font>
    <font>
      <sz val="11"/>
      <color rgb="FF464E5F"/>
      <name val="Bookman Old Style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41" fontId="2" fillId="0" borderId="0" xfId="1" applyFont="1" applyAlignment="1">
      <alignment vertical="center"/>
    </xf>
    <xf numFmtId="0" fontId="2" fillId="0" borderId="2" xfId="0" applyFont="1" applyBorder="1" applyAlignment="1">
      <alignment horizontal="center" vertical="top"/>
    </xf>
    <xf numFmtId="41" fontId="2" fillId="0" borderId="2" xfId="1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41" fontId="2" fillId="0" borderId="3" xfId="1" applyFont="1" applyBorder="1" applyAlignment="1">
      <alignment vertical="top"/>
    </xf>
    <xf numFmtId="41" fontId="2" fillId="0" borderId="7" xfId="1" applyFont="1" applyBorder="1" applyAlignment="1">
      <alignment vertical="top"/>
    </xf>
    <xf numFmtId="0" fontId="2" fillId="0" borderId="7" xfId="0" applyFont="1" applyBorder="1" applyAlignment="1">
      <alignment vertical="top"/>
    </xf>
    <xf numFmtId="43" fontId="2" fillId="3" borderId="2" xfId="1" applyNumberFormat="1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41" fontId="2" fillId="4" borderId="4" xfId="1" applyFont="1" applyFill="1" applyBorder="1" applyAlignment="1">
      <alignment vertical="top"/>
    </xf>
    <xf numFmtId="0" fontId="2" fillId="4" borderId="4" xfId="0" applyFont="1" applyFill="1" applyBorder="1" applyAlignment="1">
      <alignment vertical="top"/>
    </xf>
    <xf numFmtId="0" fontId="2" fillId="0" borderId="7" xfId="0" applyFont="1" applyBorder="1" applyAlignment="1">
      <alignment vertical="top" wrapText="1"/>
    </xf>
    <xf numFmtId="0" fontId="2" fillId="5" borderId="1" xfId="0" applyFont="1" applyFill="1" applyBorder="1" applyAlignment="1">
      <alignment vertical="top"/>
    </xf>
    <xf numFmtId="41" fontId="2" fillId="5" borderId="1" xfId="1" applyFont="1" applyFill="1" applyBorder="1" applyAlignment="1">
      <alignment vertical="top"/>
    </xf>
    <xf numFmtId="41" fontId="2" fillId="5" borderId="1" xfId="0" applyNumberFormat="1" applyFont="1" applyFill="1" applyBorder="1" applyAlignment="1">
      <alignment vertical="top"/>
    </xf>
    <xf numFmtId="0" fontId="2" fillId="6" borderId="0" xfId="0" applyFont="1" applyFill="1"/>
    <xf numFmtId="0" fontId="2" fillId="5" borderId="1" xfId="0" applyFont="1" applyFill="1" applyBorder="1" applyAlignment="1">
      <alignment horizontal="right" vertical="top" wrapText="1"/>
    </xf>
    <xf numFmtId="41" fontId="2" fillId="0" borderId="12" xfId="1" applyFont="1" applyBorder="1" applyAlignment="1">
      <alignment vertical="top"/>
    </xf>
    <xf numFmtId="41" fontId="2" fillId="0" borderId="13" xfId="1" applyFont="1" applyBorder="1" applyAlignment="1">
      <alignment vertical="top"/>
    </xf>
    <xf numFmtId="41" fontId="2" fillId="0" borderId="14" xfId="1" applyFont="1" applyBorder="1" applyAlignment="1">
      <alignment vertical="top"/>
    </xf>
    <xf numFmtId="41" fontId="2" fillId="5" borderId="11" xfId="1" applyFont="1" applyFill="1" applyBorder="1" applyAlignment="1">
      <alignment vertical="top"/>
    </xf>
    <xf numFmtId="0" fontId="2" fillId="0" borderId="15" xfId="0" applyFont="1" applyBorder="1" applyAlignment="1">
      <alignment vertical="top" wrapText="1"/>
    </xf>
    <xf numFmtId="0" fontId="2" fillId="5" borderId="8" xfId="0" applyFont="1" applyFill="1" applyBorder="1" applyAlignment="1">
      <alignment vertical="top"/>
    </xf>
    <xf numFmtId="0" fontId="6" fillId="0" borderId="0" xfId="0" applyFont="1"/>
    <xf numFmtId="0" fontId="7" fillId="0" borderId="0" xfId="0" applyFont="1"/>
    <xf numFmtId="0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1" fontId="6" fillId="0" borderId="5" xfId="1" applyFont="1" applyBorder="1" applyAlignment="1">
      <alignment horizontal="center" vertical="center" wrapText="1"/>
    </xf>
    <xf numFmtId="41" fontId="6" fillId="0" borderId="6" xfId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1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top" wrapText="1"/>
    </xf>
    <xf numFmtId="41" fontId="2" fillId="4" borderId="7" xfId="1" applyFont="1" applyFill="1" applyBorder="1" applyAlignment="1">
      <alignment vertical="top"/>
    </xf>
    <xf numFmtId="41" fontId="2" fillId="7" borderId="4" xfId="1" applyFont="1" applyFill="1" applyBorder="1" applyAlignment="1">
      <alignment vertical="top"/>
    </xf>
    <xf numFmtId="41" fontId="2" fillId="7" borderId="7" xfId="1" applyFont="1" applyFill="1" applyBorder="1" applyAlignment="1">
      <alignment vertical="top"/>
    </xf>
    <xf numFmtId="0" fontId="2" fillId="7" borderId="7" xfId="0" applyFont="1" applyFill="1" applyBorder="1" applyAlignment="1">
      <alignment vertical="top"/>
    </xf>
    <xf numFmtId="0" fontId="2" fillId="0" borderId="7" xfId="0" applyFont="1" applyBorder="1" applyAlignment="1">
      <alignment horizontal="center" vertical="top"/>
    </xf>
    <xf numFmtId="43" fontId="2" fillId="0" borderId="0" xfId="0" applyNumberFormat="1" applyFont="1" applyAlignment="1">
      <alignment vertical="top"/>
    </xf>
    <xf numFmtId="0" fontId="2" fillId="0" borderId="14" xfId="0" applyFont="1" applyBorder="1" applyAlignment="1">
      <alignment vertical="top" wrapText="1"/>
    </xf>
    <xf numFmtId="43" fontId="2" fillId="3" borderId="21" xfId="1" applyNumberFormat="1" applyFont="1" applyFill="1" applyBorder="1" applyAlignment="1">
      <alignment vertical="top"/>
    </xf>
    <xf numFmtId="41" fontId="2" fillId="7" borderId="1" xfId="1" applyFont="1" applyFill="1" applyBorder="1" applyAlignment="1">
      <alignment vertical="top"/>
    </xf>
    <xf numFmtId="41" fontId="2" fillId="0" borderId="19" xfId="1" applyFont="1" applyBorder="1" applyAlignment="1">
      <alignment vertical="top"/>
    </xf>
    <xf numFmtId="0" fontId="9" fillId="0" borderId="6" xfId="0" applyFont="1" applyBorder="1" applyAlignment="1">
      <alignment wrapText="1"/>
    </xf>
    <xf numFmtId="41" fontId="2" fillId="0" borderId="4" xfId="1" applyFont="1" applyFill="1" applyBorder="1" applyAlignment="1">
      <alignment vertical="top"/>
    </xf>
    <xf numFmtId="41" fontId="2" fillId="0" borderId="7" xfId="1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wrapText="1"/>
    </xf>
    <xf numFmtId="0" fontId="4" fillId="2" borderId="1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5" xfId="0" applyFont="1" applyBorder="1"/>
    <xf numFmtId="0" fontId="10" fillId="0" borderId="20" xfId="0" applyFont="1" applyBorder="1"/>
    <xf numFmtId="0" fontId="10" fillId="0" borderId="20" xfId="0" applyFont="1" applyBorder="1" applyAlignment="1">
      <alignment wrapText="1"/>
    </xf>
    <xf numFmtId="3" fontId="11" fillId="8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3" fontId="2" fillId="8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/>
    </xf>
    <xf numFmtId="41" fontId="2" fillId="7" borderId="14" xfId="1" applyFont="1" applyFill="1" applyBorder="1" applyAlignment="1">
      <alignment vertical="top"/>
    </xf>
    <xf numFmtId="41" fontId="2" fillId="7" borderId="19" xfId="1" applyFont="1" applyFill="1" applyBorder="1" applyAlignment="1">
      <alignment vertical="top"/>
    </xf>
    <xf numFmtId="41" fontId="2" fillId="4" borderId="22" xfId="1" applyFont="1" applyFill="1" applyBorder="1" applyAlignment="1">
      <alignment vertical="top"/>
    </xf>
    <xf numFmtId="41" fontId="2" fillId="7" borderId="22" xfId="1" applyFont="1" applyFill="1" applyBorder="1" applyAlignment="1">
      <alignment vertical="top"/>
    </xf>
    <xf numFmtId="41" fontId="2" fillId="4" borderId="16" xfId="1" applyFont="1" applyFill="1" applyBorder="1" applyAlignment="1">
      <alignment vertical="top"/>
    </xf>
    <xf numFmtId="43" fontId="2" fillId="3" borderId="5" xfId="1" applyNumberFormat="1" applyFont="1" applyFill="1" applyBorder="1" applyAlignment="1">
      <alignment vertical="top"/>
    </xf>
    <xf numFmtId="41" fontId="2" fillId="4" borderId="1" xfId="1" applyFont="1" applyFill="1" applyBorder="1" applyAlignment="1">
      <alignment vertical="top"/>
    </xf>
    <xf numFmtId="0" fontId="10" fillId="0" borderId="5" xfId="0" applyFont="1" applyBorder="1" applyAlignment="1">
      <alignment wrapText="1"/>
    </xf>
    <xf numFmtId="3" fontId="10" fillId="0" borderId="20" xfId="0" applyNumberFormat="1" applyFont="1" applyBorder="1" applyAlignment="1">
      <alignment vertical="top"/>
    </xf>
  </cellXfs>
  <cellStyles count="2"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8"/>
  <sheetViews>
    <sheetView tabSelected="1" zoomScale="84" zoomScaleNormal="84" workbookViewId="0">
      <pane ySplit="3435" topLeftCell="A177" activePane="bottomLeft"/>
      <selection activeCell="C124" sqref="C124"/>
      <selection pane="bottomLeft" activeCell="S184" sqref="S184"/>
    </sheetView>
  </sheetViews>
  <sheetFormatPr defaultRowHeight="15" x14ac:dyDescent="0.25"/>
  <cols>
    <col min="1" max="1" width="6.5703125" style="1" customWidth="1"/>
    <col min="2" max="2" width="59" style="2" customWidth="1"/>
    <col min="3" max="3" width="20.7109375" style="1" bestFit="1" customWidth="1"/>
    <col min="4" max="4" width="6.5703125" style="1" customWidth="1"/>
    <col min="5" max="5" width="53.140625" style="2" customWidth="1"/>
    <col min="6" max="6" width="20.7109375" style="4" bestFit="1" customWidth="1"/>
    <col min="7" max="7" width="16" style="4" bestFit="1" customWidth="1"/>
    <col min="8" max="10" width="16.140625" style="4" bestFit="1" customWidth="1"/>
    <col min="11" max="11" width="18.5703125" style="4" customWidth="1"/>
    <col min="12" max="12" width="16.140625" style="4" customWidth="1"/>
    <col min="13" max="13" width="18.140625" style="4" bestFit="1" customWidth="1"/>
    <col min="14" max="14" width="16" style="4" bestFit="1" customWidth="1"/>
    <col min="15" max="16" width="18.140625" style="4" bestFit="1" customWidth="1"/>
    <col min="17" max="17" width="16" style="4" bestFit="1" customWidth="1"/>
    <col min="18" max="18" width="17" style="4" customWidth="1"/>
    <col min="19" max="19" width="22.42578125" style="1" bestFit="1" customWidth="1"/>
    <col min="20" max="20" width="21.28515625" style="1" bestFit="1" customWidth="1"/>
    <col min="21" max="16384" width="9.140625" style="1"/>
  </cols>
  <sheetData>
    <row r="1" spans="1:20" ht="18" x14ac:dyDescent="0.25">
      <c r="A1" s="38" t="s">
        <v>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20" ht="18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20" ht="18" x14ac:dyDescent="0.25">
      <c r="A3" s="38" t="s">
        <v>21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5" spans="1:20" s="30" customFormat="1" x14ac:dyDescent="0.25">
      <c r="A5" s="33" t="s">
        <v>1</v>
      </c>
      <c r="B5" s="40" t="s">
        <v>10</v>
      </c>
      <c r="C5" s="34" t="s">
        <v>12</v>
      </c>
      <c r="D5" s="41" t="s">
        <v>11</v>
      </c>
      <c r="E5" s="42"/>
      <c r="F5" s="36" t="s">
        <v>12</v>
      </c>
      <c r="G5" s="39" t="s">
        <v>2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3" t="s">
        <v>3</v>
      </c>
    </row>
    <row r="6" spans="1:20" s="30" customFormat="1" x14ac:dyDescent="0.25">
      <c r="A6" s="33"/>
      <c r="B6" s="40"/>
      <c r="C6" s="35"/>
      <c r="D6" s="43"/>
      <c r="E6" s="44"/>
      <c r="F6" s="37"/>
      <c r="G6" s="32" t="s">
        <v>23</v>
      </c>
      <c r="H6" s="32" t="s">
        <v>24</v>
      </c>
      <c r="I6" s="32" t="s">
        <v>25</v>
      </c>
      <c r="J6" s="32" t="s">
        <v>26</v>
      </c>
      <c r="K6" s="32" t="s">
        <v>27</v>
      </c>
      <c r="L6" s="32" t="s">
        <v>28</v>
      </c>
      <c r="M6" s="32" t="s">
        <v>29</v>
      </c>
      <c r="N6" s="32" t="s">
        <v>30</v>
      </c>
      <c r="O6" s="32" t="s">
        <v>31</v>
      </c>
      <c r="P6" s="32" t="s">
        <v>32</v>
      </c>
      <c r="Q6" s="32" t="s">
        <v>34</v>
      </c>
      <c r="R6" s="32" t="s">
        <v>33</v>
      </c>
      <c r="S6" s="33"/>
    </row>
    <row r="7" spans="1:20" x14ac:dyDescent="0.25">
      <c r="A7" s="61">
        <v>1</v>
      </c>
      <c r="B7" s="62">
        <v>2</v>
      </c>
      <c r="C7" s="61">
        <v>3</v>
      </c>
      <c r="D7" s="63"/>
      <c r="E7" s="64">
        <v>4</v>
      </c>
      <c r="F7" s="60">
        <v>5</v>
      </c>
      <c r="G7" s="65">
        <v>6</v>
      </c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1">
        <v>7</v>
      </c>
    </row>
    <row r="8" spans="1:20" s="8" customFormat="1" ht="30" x14ac:dyDescent="0.25">
      <c r="A8" s="5">
        <v>1</v>
      </c>
      <c r="B8" s="66" t="s">
        <v>38</v>
      </c>
      <c r="C8" s="6">
        <v>85000000</v>
      </c>
      <c r="D8" s="24" t="s">
        <v>22</v>
      </c>
      <c r="E8" s="66" t="s">
        <v>39</v>
      </c>
      <c r="F8" s="6">
        <f>SUM(G8:R8)</f>
        <v>85000000</v>
      </c>
      <c r="G8" s="6">
        <v>0</v>
      </c>
      <c r="H8" s="6"/>
      <c r="I8" s="6">
        <v>21250000</v>
      </c>
      <c r="J8" s="6"/>
      <c r="K8" s="6">
        <v>0</v>
      </c>
      <c r="L8" s="6">
        <v>21250000</v>
      </c>
      <c r="M8" s="6"/>
      <c r="N8" s="6"/>
      <c r="O8" s="6">
        <v>21250000</v>
      </c>
      <c r="P8" s="6"/>
      <c r="Q8" s="6">
        <v>21250000</v>
      </c>
      <c r="R8" s="6"/>
      <c r="S8" s="7" t="s">
        <v>40</v>
      </c>
    </row>
    <row r="9" spans="1:20" s="8" customFormat="1" x14ac:dyDescent="0.25">
      <c r="A9" s="9"/>
      <c r="B9" s="10"/>
      <c r="C9" s="11"/>
      <c r="D9" s="25"/>
      <c r="E9" s="28"/>
      <c r="F9" s="11"/>
      <c r="G9" s="14">
        <f>G10/$F$8*100</f>
        <v>0</v>
      </c>
      <c r="H9" s="14">
        <f t="shared" ref="H9:R9" si="0">H10/$F$8*100</f>
        <v>0</v>
      </c>
      <c r="I9" s="14">
        <f t="shared" si="0"/>
        <v>25</v>
      </c>
      <c r="J9" s="14">
        <f t="shared" si="0"/>
        <v>0</v>
      </c>
      <c r="K9" s="14">
        <f t="shared" si="0"/>
        <v>0</v>
      </c>
      <c r="L9" s="14">
        <f t="shared" si="0"/>
        <v>25</v>
      </c>
      <c r="M9" s="14">
        <f t="shared" si="0"/>
        <v>0</v>
      </c>
      <c r="N9" s="14">
        <f t="shared" si="0"/>
        <v>0</v>
      </c>
      <c r="O9" s="14">
        <f t="shared" si="0"/>
        <v>25</v>
      </c>
      <c r="P9" s="14">
        <f t="shared" si="0"/>
        <v>0</v>
      </c>
      <c r="Q9" s="14">
        <f t="shared" si="0"/>
        <v>25</v>
      </c>
      <c r="R9" s="14">
        <f t="shared" si="0"/>
        <v>0</v>
      </c>
      <c r="S9" s="15" t="s">
        <v>19</v>
      </c>
      <c r="T9" s="51"/>
    </row>
    <row r="10" spans="1:20" s="8" customFormat="1" x14ac:dyDescent="0.25">
      <c r="A10" s="9"/>
      <c r="B10" s="10"/>
      <c r="C10" s="11"/>
      <c r="D10" s="25"/>
      <c r="E10" s="28"/>
      <c r="F10" s="11"/>
      <c r="G10" s="16">
        <f>SUM(G8:G8)</f>
        <v>0</v>
      </c>
      <c r="H10" s="16">
        <f t="shared" ref="H10:R10" si="1">SUM(H8:H8)</f>
        <v>0</v>
      </c>
      <c r="I10" s="16">
        <f t="shared" si="1"/>
        <v>21250000</v>
      </c>
      <c r="J10" s="16">
        <f t="shared" si="1"/>
        <v>0</v>
      </c>
      <c r="K10" s="16">
        <f t="shared" si="1"/>
        <v>0</v>
      </c>
      <c r="L10" s="16">
        <f t="shared" si="1"/>
        <v>21250000</v>
      </c>
      <c r="M10" s="16">
        <f t="shared" si="1"/>
        <v>0</v>
      </c>
      <c r="N10" s="16">
        <f t="shared" si="1"/>
        <v>0</v>
      </c>
      <c r="O10" s="16">
        <f t="shared" si="1"/>
        <v>21250000</v>
      </c>
      <c r="P10" s="16">
        <f t="shared" si="1"/>
        <v>0</v>
      </c>
      <c r="Q10" s="16">
        <f t="shared" si="1"/>
        <v>21250000</v>
      </c>
      <c r="R10" s="16">
        <f t="shared" si="1"/>
        <v>0</v>
      </c>
      <c r="S10" s="17" t="s">
        <v>20</v>
      </c>
      <c r="T10" s="51"/>
    </row>
    <row r="11" spans="1:20" s="8" customFormat="1" x14ac:dyDescent="0.25">
      <c r="A11" s="50">
        <v>2</v>
      </c>
      <c r="B11" s="67" t="s">
        <v>41</v>
      </c>
      <c r="C11" s="12">
        <f>F11+F14</f>
        <v>204500000</v>
      </c>
      <c r="D11" s="26" t="s">
        <v>22</v>
      </c>
      <c r="E11" s="67" t="s">
        <v>42</v>
      </c>
      <c r="F11" s="12">
        <f>SUM(G11:R11)</f>
        <v>105000000</v>
      </c>
      <c r="G11" s="47"/>
      <c r="H11" s="48"/>
      <c r="I11" s="48"/>
      <c r="J11" s="48">
        <v>105000000</v>
      </c>
      <c r="K11" s="48"/>
      <c r="L11" s="48"/>
      <c r="M11" s="48"/>
      <c r="N11" s="48"/>
      <c r="O11" s="48"/>
      <c r="P11" s="48"/>
      <c r="Q11" s="48"/>
      <c r="R11" s="48"/>
      <c r="S11" s="49"/>
      <c r="T11" s="51"/>
    </row>
    <row r="12" spans="1:20" s="8" customFormat="1" x14ac:dyDescent="0.25">
      <c r="A12" s="50"/>
      <c r="B12" s="67"/>
      <c r="C12" s="12"/>
      <c r="D12" s="26"/>
      <c r="E12" s="67"/>
      <c r="F12" s="12"/>
      <c r="G12" s="14">
        <f>G13/$F$11*100</f>
        <v>0</v>
      </c>
      <c r="H12" s="14">
        <f t="shared" ref="H12:R12" si="2">H13/$F$11*100</f>
        <v>0</v>
      </c>
      <c r="I12" s="14">
        <f t="shared" si="2"/>
        <v>0</v>
      </c>
      <c r="J12" s="14">
        <f t="shared" si="2"/>
        <v>100</v>
      </c>
      <c r="K12" s="14">
        <f t="shared" si="2"/>
        <v>0</v>
      </c>
      <c r="L12" s="14">
        <f t="shared" si="2"/>
        <v>0</v>
      </c>
      <c r="M12" s="14">
        <f t="shared" si="2"/>
        <v>0</v>
      </c>
      <c r="N12" s="14">
        <f t="shared" si="2"/>
        <v>0</v>
      </c>
      <c r="O12" s="14">
        <f t="shared" si="2"/>
        <v>0</v>
      </c>
      <c r="P12" s="14">
        <f t="shared" si="2"/>
        <v>0</v>
      </c>
      <c r="Q12" s="14">
        <f t="shared" si="2"/>
        <v>0</v>
      </c>
      <c r="R12" s="14">
        <f t="shared" si="2"/>
        <v>0</v>
      </c>
      <c r="S12" s="15" t="s">
        <v>19</v>
      </c>
      <c r="T12" s="51"/>
    </row>
    <row r="13" spans="1:20" s="8" customFormat="1" x14ac:dyDescent="0.25">
      <c r="A13" s="50"/>
      <c r="B13" s="67"/>
      <c r="C13" s="12"/>
      <c r="D13" s="26"/>
      <c r="E13" s="67"/>
      <c r="F13" s="12"/>
      <c r="G13" s="16">
        <f>SUM(G11:G11)</f>
        <v>0</v>
      </c>
      <c r="H13" s="16">
        <f t="shared" ref="H13:R13" si="3">SUM(H11:H11)</f>
        <v>0</v>
      </c>
      <c r="I13" s="16">
        <f t="shared" si="3"/>
        <v>0</v>
      </c>
      <c r="J13" s="16">
        <f t="shared" si="3"/>
        <v>105000000</v>
      </c>
      <c r="K13" s="16">
        <f t="shared" si="3"/>
        <v>0</v>
      </c>
      <c r="L13" s="16">
        <f t="shared" si="3"/>
        <v>0</v>
      </c>
      <c r="M13" s="16">
        <f t="shared" si="3"/>
        <v>0</v>
      </c>
      <c r="N13" s="16">
        <f t="shared" si="3"/>
        <v>0</v>
      </c>
      <c r="O13" s="16">
        <f t="shared" si="3"/>
        <v>0</v>
      </c>
      <c r="P13" s="16">
        <f t="shared" si="3"/>
        <v>0</v>
      </c>
      <c r="Q13" s="16">
        <f t="shared" si="3"/>
        <v>0</v>
      </c>
      <c r="R13" s="16">
        <f t="shared" si="3"/>
        <v>0</v>
      </c>
      <c r="S13" s="17" t="s">
        <v>20</v>
      </c>
      <c r="T13" s="51"/>
    </row>
    <row r="14" spans="1:20" s="8" customFormat="1" ht="45" x14ac:dyDescent="0.25">
      <c r="A14" s="13"/>
      <c r="B14" s="18"/>
      <c r="C14" s="12"/>
      <c r="D14" s="26" t="s">
        <v>35</v>
      </c>
      <c r="E14" s="66" t="s">
        <v>43</v>
      </c>
      <c r="F14" s="12">
        <f>SUM(G14:R14)</f>
        <v>99500000</v>
      </c>
      <c r="G14" s="47"/>
      <c r="H14" s="48"/>
      <c r="I14" s="48"/>
      <c r="J14" s="48"/>
      <c r="K14" s="48">
        <v>99500000</v>
      </c>
      <c r="L14" s="48"/>
      <c r="M14" s="48"/>
      <c r="N14" s="48"/>
      <c r="O14" s="48"/>
      <c r="P14" s="48"/>
      <c r="Q14" s="48"/>
      <c r="R14" s="48"/>
      <c r="S14" s="49" t="s">
        <v>40</v>
      </c>
      <c r="T14" s="51"/>
    </row>
    <row r="15" spans="1:20" s="8" customFormat="1" x14ac:dyDescent="0.25">
      <c r="A15" s="13"/>
      <c r="B15" s="18"/>
      <c r="C15" s="12"/>
      <c r="D15" s="26"/>
      <c r="E15" s="45"/>
      <c r="F15" s="12"/>
      <c r="G15" s="14">
        <f>G16/$F$14*100</f>
        <v>0</v>
      </c>
      <c r="H15" s="14">
        <f t="shared" ref="H15:R15" si="4">H16/$F$14*100</f>
        <v>0</v>
      </c>
      <c r="I15" s="14">
        <f t="shared" si="4"/>
        <v>0</v>
      </c>
      <c r="J15" s="14">
        <f t="shared" si="4"/>
        <v>0</v>
      </c>
      <c r="K15" s="14">
        <f t="shared" si="4"/>
        <v>100</v>
      </c>
      <c r="L15" s="14">
        <f t="shared" si="4"/>
        <v>0</v>
      </c>
      <c r="M15" s="14">
        <f t="shared" si="4"/>
        <v>0</v>
      </c>
      <c r="N15" s="14">
        <f t="shared" si="4"/>
        <v>0</v>
      </c>
      <c r="O15" s="14">
        <f t="shared" si="4"/>
        <v>0</v>
      </c>
      <c r="P15" s="14">
        <f t="shared" si="4"/>
        <v>0</v>
      </c>
      <c r="Q15" s="14">
        <f t="shared" si="4"/>
        <v>0</v>
      </c>
      <c r="R15" s="14">
        <f t="shared" si="4"/>
        <v>0</v>
      </c>
      <c r="S15" s="15" t="s">
        <v>19</v>
      </c>
      <c r="T15" s="51"/>
    </row>
    <row r="16" spans="1:20" s="8" customFormat="1" x14ac:dyDescent="0.25">
      <c r="A16" s="13"/>
      <c r="B16" s="18"/>
      <c r="C16" s="12"/>
      <c r="D16" s="26"/>
      <c r="E16" s="45"/>
      <c r="F16" s="12"/>
      <c r="G16" s="16">
        <f>SUM(G14:G14)</f>
        <v>0</v>
      </c>
      <c r="H16" s="16">
        <f>SUM(H14:H14)</f>
        <v>0</v>
      </c>
      <c r="I16" s="16">
        <f>SUM(I14:I14)</f>
        <v>0</v>
      </c>
      <c r="J16" s="16">
        <f>SUM(J14:J14)</f>
        <v>0</v>
      </c>
      <c r="K16" s="16">
        <f>SUM(K14:K14)</f>
        <v>99500000</v>
      </c>
      <c r="L16" s="16">
        <f>SUM(L14:L14)</f>
        <v>0</v>
      </c>
      <c r="M16" s="16">
        <f>SUM(M14:M14)</f>
        <v>0</v>
      </c>
      <c r="N16" s="16">
        <f>SUM(N14:N14)</f>
        <v>0</v>
      </c>
      <c r="O16" s="16">
        <f>SUM(O14:O14)</f>
        <v>0</v>
      </c>
      <c r="P16" s="16">
        <f>SUM(P14:P14)</f>
        <v>0</v>
      </c>
      <c r="Q16" s="16">
        <f>SUM(Q14:Q14)</f>
        <v>0</v>
      </c>
      <c r="R16" s="16">
        <f>SUM(R14:R14)</f>
        <v>0</v>
      </c>
      <c r="S16" s="17" t="s">
        <v>20</v>
      </c>
      <c r="T16" s="51"/>
    </row>
    <row r="17" spans="1:20" s="8" customFormat="1" x14ac:dyDescent="0.25">
      <c r="A17" s="50">
        <v>3</v>
      </c>
      <c r="B17" s="67" t="s">
        <v>44</v>
      </c>
      <c r="C17" s="12">
        <f>F17+F20</f>
        <v>24052000</v>
      </c>
      <c r="D17" s="26" t="s">
        <v>22</v>
      </c>
      <c r="E17" s="67" t="s">
        <v>45</v>
      </c>
      <c r="F17" s="12">
        <f>SUM(G17:R17)</f>
        <v>8052000</v>
      </c>
      <c r="G17" s="47">
        <v>671000</v>
      </c>
      <c r="H17" s="47">
        <v>671000</v>
      </c>
      <c r="I17" s="47">
        <v>671000</v>
      </c>
      <c r="J17" s="47">
        <v>671000</v>
      </c>
      <c r="K17" s="47">
        <v>671000</v>
      </c>
      <c r="L17" s="47">
        <v>671000</v>
      </c>
      <c r="M17" s="47">
        <v>671000</v>
      </c>
      <c r="N17" s="47">
        <v>671000</v>
      </c>
      <c r="O17" s="47">
        <v>671000</v>
      </c>
      <c r="P17" s="47">
        <v>671000</v>
      </c>
      <c r="Q17" s="47">
        <v>671000</v>
      </c>
      <c r="R17" s="47">
        <v>671000</v>
      </c>
      <c r="S17" s="7" t="s">
        <v>40</v>
      </c>
      <c r="T17" s="51"/>
    </row>
    <row r="18" spans="1:20" s="8" customFormat="1" x14ac:dyDescent="0.25">
      <c r="A18" s="13"/>
      <c r="B18" s="18"/>
      <c r="C18" s="12"/>
      <c r="D18" s="26"/>
      <c r="E18" s="45"/>
      <c r="F18" s="12"/>
      <c r="G18" s="14">
        <f>G19/$F$17*100</f>
        <v>8.3333333333333321</v>
      </c>
      <c r="H18" s="14">
        <f>H19/$F$17*100</f>
        <v>8.3333333333333321</v>
      </c>
      <c r="I18" s="14">
        <f t="shared" ref="I18:R18" si="5">I19/$F$17*100</f>
        <v>8.3333333333333321</v>
      </c>
      <c r="J18" s="14">
        <f t="shared" si="5"/>
        <v>8.3333333333333321</v>
      </c>
      <c r="K18" s="14">
        <f t="shared" si="5"/>
        <v>8.3333333333333321</v>
      </c>
      <c r="L18" s="14">
        <f t="shared" si="5"/>
        <v>8.3333333333333321</v>
      </c>
      <c r="M18" s="14">
        <f t="shared" si="5"/>
        <v>8.3333333333333321</v>
      </c>
      <c r="N18" s="14">
        <f t="shared" si="5"/>
        <v>8.3333333333333321</v>
      </c>
      <c r="O18" s="14">
        <f t="shared" si="5"/>
        <v>8.3333333333333321</v>
      </c>
      <c r="P18" s="14">
        <f t="shared" si="5"/>
        <v>8.3333333333333321</v>
      </c>
      <c r="Q18" s="14">
        <f t="shared" si="5"/>
        <v>8.3333333333333321</v>
      </c>
      <c r="R18" s="14">
        <f t="shared" si="5"/>
        <v>8.3333333333333321</v>
      </c>
      <c r="S18" s="15" t="s">
        <v>19</v>
      </c>
      <c r="T18" s="51"/>
    </row>
    <row r="19" spans="1:20" s="8" customFormat="1" x14ac:dyDescent="0.25">
      <c r="A19" s="13"/>
      <c r="B19" s="18"/>
      <c r="C19" s="12"/>
      <c r="D19" s="26"/>
      <c r="E19" s="45"/>
      <c r="F19" s="12"/>
      <c r="G19" s="16">
        <f>SUM(G17:G17)</f>
        <v>671000</v>
      </c>
      <c r="H19" s="16">
        <f>SUM(H17:H17)</f>
        <v>671000</v>
      </c>
      <c r="I19" s="16">
        <f>SUM(I17:I17)</f>
        <v>671000</v>
      </c>
      <c r="J19" s="16">
        <f>SUM(J17:J17)</f>
        <v>671000</v>
      </c>
      <c r="K19" s="16">
        <f>SUM(K17:K17)</f>
        <v>671000</v>
      </c>
      <c r="L19" s="16">
        <f>SUM(L17:L17)</f>
        <v>671000</v>
      </c>
      <c r="M19" s="16">
        <f>SUM(M17:M17)</f>
        <v>671000</v>
      </c>
      <c r="N19" s="16">
        <f>SUM(N17:N17)</f>
        <v>671000</v>
      </c>
      <c r="O19" s="16">
        <f>SUM(O17:O17)</f>
        <v>671000</v>
      </c>
      <c r="P19" s="16">
        <f>SUM(P17:P17)</f>
        <v>671000</v>
      </c>
      <c r="Q19" s="16">
        <f>SUM(Q17:Q17)</f>
        <v>671000</v>
      </c>
      <c r="R19" s="16">
        <f>SUM(R17:R17)</f>
        <v>671000</v>
      </c>
      <c r="S19" s="17" t="s">
        <v>20</v>
      </c>
      <c r="T19" s="51"/>
    </row>
    <row r="20" spans="1:20" s="8" customFormat="1" ht="30" x14ac:dyDescent="0.25">
      <c r="A20" s="13"/>
      <c r="B20" s="18"/>
      <c r="C20" s="12"/>
      <c r="D20" s="26" t="s">
        <v>35</v>
      </c>
      <c r="E20" s="66" t="s">
        <v>46</v>
      </c>
      <c r="F20" s="12">
        <f>SUM(G20:R20)</f>
        <v>16000000</v>
      </c>
      <c r="G20" s="47"/>
      <c r="H20" s="48"/>
      <c r="I20" s="48"/>
      <c r="J20" s="48"/>
      <c r="K20" s="48">
        <v>8000000</v>
      </c>
      <c r="L20" s="48"/>
      <c r="M20" s="48">
        <v>8000000</v>
      </c>
      <c r="N20" s="48"/>
      <c r="O20" s="48"/>
      <c r="P20" s="48"/>
      <c r="Q20" s="48"/>
      <c r="R20" s="48"/>
      <c r="S20" s="7" t="s">
        <v>40</v>
      </c>
      <c r="T20" s="51"/>
    </row>
    <row r="21" spans="1:20" s="8" customFormat="1" x14ac:dyDescent="0.25">
      <c r="A21" s="13"/>
      <c r="B21" s="18"/>
      <c r="C21" s="12"/>
      <c r="D21" s="26"/>
      <c r="E21" s="45"/>
      <c r="F21" s="12"/>
      <c r="G21" s="14">
        <f>G22/$F$20*100</f>
        <v>0</v>
      </c>
      <c r="H21" s="14">
        <f t="shared" ref="H21:R21" si="6">H22/$F$20*100</f>
        <v>0</v>
      </c>
      <c r="I21" s="14">
        <f t="shared" si="6"/>
        <v>0</v>
      </c>
      <c r="J21" s="14">
        <f t="shared" si="6"/>
        <v>0</v>
      </c>
      <c r="K21" s="14">
        <f t="shared" si="6"/>
        <v>50</v>
      </c>
      <c r="L21" s="14">
        <f t="shared" si="6"/>
        <v>0</v>
      </c>
      <c r="M21" s="14">
        <f t="shared" si="6"/>
        <v>50</v>
      </c>
      <c r="N21" s="14">
        <f t="shared" si="6"/>
        <v>0</v>
      </c>
      <c r="O21" s="14">
        <f t="shared" si="6"/>
        <v>0</v>
      </c>
      <c r="P21" s="14">
        <f t="shared" si="6"/>
        <v>0</v>
      </c>
      <c r="Q21" s="14">
        <f t="shared" si="6"/>
        <v>0</v>
      </c>
      <c r="R21" s="14">
        <f t="shared" si="6"/>
        <v>0</v>
      </c>
      <c r="S21" s="15" t="s">
        <v>19</v>
      </c>
      <c r="T21" s="51"/>
    </row>
    <row r="22" spans="1:20" s="8" customFormat="1" x14ac:dyDescent="0.25">
      <c r="A22" s="13"/>
      <c r="B22" s="18"/>
      <c r="C22" s="12"/>
      <c r="D22" s="26"/>
      <c r="E22" s="45"/>
      <c r="F22" s="12"/>
      <c r="G22" s="16">
        <f>SUM(G20:G20)</f>
        <v>0</v>
      </c>
      <c r="H22" s="16">
        <f>SUM(H20:H20)</f>
        <v>0</v>
      </c>
      <c r="I22" s="16">
        <f>SUM(I20:I20)</f>
        <v>0</v>
      </c>
      <c r="J22" s="16">
        <f>SUM(J20:J20)</f>
        <v>0</v>
      </c>
      <c r="K22" s="16">
        <f>SUM(K20:K20)</f>
        <v>8000000</v>
      </c>
      <c r="L22" s="16">
        <f>SUM(L20:L20)</f>
        <v>0</v>
      </c>
      <c r="M22" s="16">
        <f>SUM(M20:M20)</f>
        <v>8000000</v>
      </c>
      <c r="N22" s="16">
        <f>SUM(N20:N20)</f>
        <v>0</v>
      </c>
      <c r="O22" s="16">
        <f>SUM(O20:O20)</f>
        <v>0</v>
      </c>
      <c r="P22" s="16">
        <f>SUM(P20:P20)</f>
        <v>0</v>
      </c>
      <c r="Q22" s="16">
        <f>SUM(Q20:Q20)</f>
        <v>0</v>
      </c>
      <c r="R22" s="16">
        <f>SUM(R20:R20)</f>
        <v>0</v>
      </c>
      <c r="S22" s="17" t="s">
        <v>20</v>
      </c>
      <c r="T22" s="51"/>
    </row>
    <row r="23" spans="1:20" s="8" customFormat="1" x14ac:dyDescent="0.25">
      <c r="A23" s="50">
        <v>4</v>
      </c>
      <c r="B23" s="67" t="s">
        <v>47</v>
      </c>
      <c r="C23" s="12">
        <v>85000000</v>
      </c>
      <c r="D23" s="26" t="s">
        <v>22</v>
      </c>
      <c r="E23" s="67" t="s">
        <v>48</v>
      </c>
      <c r="F23" s="12">
        <f>SUM(G23:R23)</f>
        <v>85000000</v>
      </c>
      <c r="G23" s="47">
        <v>5000000</v>
      </c>
      <c r="H23" s="48">
        <v>7000000</v>
      </c>
      <c r="I23" s="48">
        <v>7000000</v>
      </c>
      <c r="J23" s="48">
        <v>7000000</v>
      </c>
      <c r="K23" s="48">
        <v>5000000</v>
      </c>
      <c r="L23" s="48">
        <v>5000000</v>
      </c>
      <c r="M23" s="48">
        <v>6000000</v>
      </c>
      <c r="N23" s="48">
        <v>8000000</v>
      </c>
      <c r="O23" s="48">
        <v>9000000</v>
      </c>
      <c r="P23" s="48">
        <v>9500000</v>
      </c>
      <c r="Q23" s="48">
        <v>9500000</v>
      </c>
      <c r="R23" s="48">
        <v>7000000</v>
      </c>
      <c r="S23" s="7" t="s">
        <v>40</v>
      </c>
      <c r="T23" s="51"/>
    </row>
    <row r="24" spans="1:20" s="8" customFormat="1" x14ac:dyDescent="0.25">
      <c r="A24" s="13"/>
      <c r="B24" s="18"/>
      <c r="C24" s="12"/>
      <c r="D24" s="26"/>
      <c r="E24" s="45"/>
      <c r="F24" s="12"/>
      <c r="G24" s="14">
        <f>G25/$F$23*100</f>
        <v>5.8823529411764701</v>
      </c>
      <c r="H24" s="14">
        <f t="shared" ref="H24:R24" si="7">H25/$F$23*100</f>
        <v>8.235294117647058</v>
      </c>
      <c r="I24" s="14">
        <f t="shared" si="7"/>
        <v>8.235294117647058</v>
      </c>
      <c r="J24" s="14">
        <f t="shared" si="7"/>
        <v>8.235294117647058</v>
      </c>
      <c r="K24" s="14">
        <f t="shared" si="7"/>
        <v>5.8823529411764701</v>
      </c>
      <c r="L24" s="14">
        <f t="shared" si="7"/>
        <v>5.8823529411764701</v>
      </c>
      <c r="M24" s="14">
        <f t="shared" si="7"/>
        <v>7.0588235294117645</v>
      </c>
      <c r="N24" s="14">
        <f t="shared" si="7"/>
        <v>9.4117647058823533</v>
      </c>
      <c r="O24" s="14">
        <f t="shared" si="7"/>
        <v>10.588235294117647</v>
      </c>
      <c r="P24" s="14">
        <f t="shared" si="7"/>
        <v>11.176470588235295</v>
      </c>
      <c r="Q24" s="14">
        <f t="shared" si="7"/>
        <v>11.176470588235295</v>
      </c>
      <c r="R24" s="14">
        <f t="shared" si="7"/>
        <v>8.235294117647058</v>
      </c>
      <c r="S24" s="15" t="s">
        <v>19</v>
      </c>
      <c r="T24" s="51"/>
    </row>
    <row r="25" spans="1:20" s="8" customFormat="1" x14ac:dyDescent="0.25">
      <c r="A25" s="13"/>
      <c r="B25" s="18"/>
      <c r="C25" s="12"/>
      <c r="D25" s="26"/>
      <c r="E25" s="45"/>
      <c r="F25" s="12"/>
      <c r="G25" s="16">
        <f>SUM(G23:G23)</f>
        <v>5000000</v>
      </c>
      <c r="H25" s="16">
        <f t="shared" ref="H25:R25" si="8">SUM(H23:H23)</f>
        <v>7000000</v>
      </c>
      <c r="I25" s="16">
        <f t="shared" si="8"/>
        <v>7000000</v>
      </c>
      <c r="J25" s="16">
        <f t="shared" si="8"/>
        <v>7000000</v>
      </c>
      <c r="K25" s="16">
        <f t="shared" si="8"/>
        <v>5000000</v>
      </c>
      <c r="L25" s="16">
        <f t="shared" si="8"/>
        <v>5000000</v>
      </c>
      <c r="M25" s="16">
        <f t="shared" si="8"/>
        <v>6000000</v>
      </c>
      <c r="N25" s="16">
        <f t="shared" si="8"/>
        <v>8000000</v>
      </c>
      <c r="O25" s="16">
        <f t="shared" si="8"/>
        <v>9000000</v>
      </c>
      <c r="P25" s="16">
        <f t="shared" si="8"/>
        <v>9500000</v>
      </c>
      <c r="Q25" s="16">
        <f t="shared" si="8"/>
        <v>9500000</v>
      </c>
      <c r="R25" s="16">
        <f t="shared" si="8"/>
        <v>7000000</v>
      </c>
      <c r="S25" s="17" t="s">
        <v>20</v>
      </c>
      <c r="T25" s="51"/>
    </row>
    <row r="26" spans="1:20" s="8" customFormat="1" ht="30" x14ac:dyDescent="0.25">
      <c r="A26" s="50">
        <v>5</v>
      </c>
      <c r="B26" s="68" t="s">
        <v>49</v>
      </c>
      <c r="C26" s="12">
        <v>800000</v>
      </c>
      <c r="D26" s="26" t="s">
        <v>22</v>
      </c>
      <c r="E26" s="66" t="s">
        <v>50</v>
      </c>
      <c r="F26" s="12">
        <f>SUM(G26:R26)</f>
        <v>400000</v>
      </c>
      <c r="G26" s="47"/>
      <c r="H26" s="48">
        <v>40000</v>
      </c>
      <c r="I26" s="48">
        <v>40000</v>
      </c>
      <c r="J26" s="48">
        <v>40000</v>
      </c>
      <c r="K26" s="48">
        <v>40000</v>
      </c>
      <c r="L26" s="48">
        <v>40000</v>
      </c>
      <c r="M26" s="48">
        <v>40000</v>
      </c>
      <c r="N26" s="48">
        <v>40000</v>
      </c>
      <c r="O26" s="48">
        <v>40000</v>
      </c>
      <c r="P26" s="48">
        <v>40000</v>
      </c>
      <c r="Q26" s="48">
        <v>40000</v>
      </c>
      <c r="R26" s="48"/>
      <c r="S26" s="7" t="s">
        <v>40</v>
      </c>
      <c r="T26" s="51"/>
    </row>
    <row r="27" spans="1:20" s="8" customFormat="1" x14ac:dyDescent="0.25">
      <c r="A27" s="13"/>
      <c r="B27" s="18"/>
      <c r="C27" s="12"/>
      <c r="D27" s="26"/>
      <c r="E27" s="45"/>
      <c r="F27" s="12"/>
      <c r="G27" s="14">
        <f>G28/$F$26*100</f>
        <v>0</v>
      </c>
      <c r="H27" s="14">
        <f t="shared" ref="H27:R27" si="9">H28/$F$26*100</f>
        <v>10</v>
      </c>
      <c r="I27" s="14">
        <f t="shared" si="9"/>
        <v>10</v>
      </c>
      <c r="J27" s="14">
        <f t="shared" si="9"/>
        <v>10</v>
      </c>
      <c r="K27" s="14">
        <f t="shared" si="9"/>
        <v>10</v>
      </c>
      <c r="L27" s="14">
        <f t="shared" si="9"/>
        <v>10</v>
      </c>
      <c r="M27" s="14">
        <f t="shared" si="9"/>
        <v>10</v>
      </c>
      <c r="N27" s="14">
        <f t="shared" si="9"/>
        <v>10</v>
      </c>
      <c r="O27" s="14">
        <f t="shared" si="9"/>
        <v>10</v>
      </c>
      <c r="P27" s="14">
        <f t="shared" si="9"/>
        <v>10</v>
      </c>
      <c r="Q27" s="14">
        <f t="shared" si="9"/>
        <v>10</v>
      </c>
      <c r="R27" s="14">
        <f t="shared" si="9"/>
        <v>0</v>
      </c>
      <c r="S27" s="15" t="s">
        <v>19</v>
      </c>
      <c r="T27" s="51"/>
    </row>
    <row r="28" spans="1:20" s="8" customFormat="1" x14ac:dyDescent="0.25">
      <c r="A28" s="13"/>
      <c r="B28" s="18"/>
      <c r="C28" s="12"/>
      <c r="D28" s="26"/>
      <c r="E28" s="45"/>
      <c r="F28" s="12"/>
      <c r="G28" s="16">
        <f>SUM(G26:G26)</f>
        <v>0</v>
      </c>
      <c r="H28" s="16">
        <f t="shared" ref="H28:R28" si="10">SUM(H26:H26)</f>
        <v>40000</v>
      </c>
      <c r="I28" s="16">
        <f t="shared" si="10"/>
        <v>40000</v>
      </c>
      <c r="J28" s="16">
        <f t="shared" si="10"/>
        <v>40000</v>
      </c>
      <c r="K28" s="16">
        <f t="shared" si="10"/>
        <v>40000</v>
      </c>
      <c r="L28" s="16">
        <f t="shared" si="10"/>
        <v>40000</v>
      </c>
      <c r="M28" s="16">
        <f t="shared" si="10"/>
        <v>40000</v>
      </c>
      <c r="N28" s="16">
        <f t="shared" si="10"/>
        <v>40000</v>
      </c>
      <c r="O28" s="16">
        <f t="shared" si="10"/>
        <v>40000</v>
      </c>
      <c r="P28" s="16">
        <f t="shared" si="10"/>
        <v>40000</v>
      </c>
      <c r="Q28" s="16">
        <f t="shared" si="10"/>
        <v>40000</v>
      </c>
      <c r="R28" s="16">
        <f t="shared" si="10"/>
        <v>0</v>
      </c>
      <c r="S28" s="17" t="s">
        <v>20</v>
      </c>
      <c r="T28" s="51"/>
    </row>
    <row r="29" spans="1:20" s="8" customFormat="1" x14ac:dyDescent="0.25">
      <c r="A29" s="13"/>
      <c r="B29" s="18"/>
      <c r="C29" s="12"/>
      <c r="D29" s="26" t="s">
        <v>35</v>
      </c>
      <c r="E29" s="67" t="s">
        <v>51</v>
      </c>
      <c r="F29" s="12">
        <v>400000</v>
      </c>
      <c r="G29" s="47">
        <v>40000</v>
      </c>
      <c r="H29" s="48"/>
      <c r="I29" s="48">
        <v>40000</v>
      </c>
      <c r="J29" s="48">
        <v>40000</v>
      </c>
      <c r="K29" s="48">
        <v>40000</v>
      </c>
      <c r="L29" s="48"/>
      <c r="M29" s="48">
        <v>40000</v>
      </c>
      <c r="N29" s="48">
        <v>40000</v>
      </c>
      <c r="O29" s="48">
        <v>40000</v>
      </c>
      <c r="P29" s="48">
        <v>40000</v>
      </c>
      <c r="Q29" s="48">
        <v>40000</v>
      </c>
      <c r="R29" s="48">
        <v>40000</v>
      </c>
      <c r="S29" s="7" t="s">
        <v>40</v>
      </c>
      <c r="T29" s="51"/>
    </row>
    <row r="30" spans="1:20" s="8" customFormat="1" x14ac:dyDescent="0.25">
      <c r="A30" s="13"/>
      <c r="B30" s="52"/>
      <c r="C30" s="12"/>
      <c r="D30" s="26"/>
      <c r="E30" s="45"/>
      <c r="F30" s="12"/>
      <c r="G30" s="14">
        <f>G31/$F$29*100</f>
        <v>10</v>
      </c>
      <c r="H30" s="14">
        <f t="shared" ref="H30:R30" si="11">H31/$F$29*100</f>
        <v>0</v>
      </c>
      <c r="I30" s="14">
        <f t="shared" si="11"/>
        <v>10</v>
      </c>
      <c r="J30" s="14">
        <f t="shared" si="11"/>
        <v>10</v>
      </c>
      <c r="K30" s="14">
        <f t="shared" si="11"/>
        <v>10</v>
      </c>
      <c r="L30" s="14">
        <f t="shared" si="11"/>
        <v>0</v>
      </c>
      <c r="M30" s="14">
        <f t="shared" si="11"/>
        <v>10</v>
      </c>
      <c r="N30" s="14">
        <f t="shared" si="11"/>
        <v>10</v>
      </c>
      <c r="O30" s="14">
        <f t="shared" si="11"/>
        <v>10</v>
      </c>
      <c r="P30" s="14">
        <f t="shared" si="11"/>
        <v>10</v>
      </c>
      <c r="Q30" s="14">
        <f t="shared" si="11"/>
        <v>10</v>
      </c>
      <c r="R30" s="14">
        <f t="shared" si="11"/>
        <v>10</v>
      </c>
      <c r="S30" s="15" t="s">
        <v>19</v>
      </c>
      <c r="T30" s="51"/>
    </row>
    <row r="31" spans="1:20" s="8" customFormat="1" x14ac:dyDescent="0.25">
      <c r="A31" s="50"/>
      <c r="B31" s="52"/>
      <c r="C31" s="12"/>
      <c r="D31" s="26"/>
      <c r="E31" s="45"/>
      <c r="F31" s="12"/>
      <c r="G31" s="16">
        <f>SUM(G29:G29)</f>
        <v>40000</v>
      </c>
      <c r="H31" s="16">
        <f t="shared" ref="H31:R31" si="12">SUM(H29:H29)</f>
        <v>0</v>
      </c>
      <c r="I31" s="16">
        <f t="shared" si="12"/>
        <v>40000</v>
      </c>
      <c r="J31" s="16">
        <f t="shared" si="12"/>
        <v>40000</v>
      </c>
      <c r="K31" s="16">
        <f t="shared" si="12"/>
        <v>40000</v>
      </c>
      <c r="L31" s="16">
        <f t="shared" si="12"/>
        <v>0</v>
      </c>
      <c r="M31" s="16">
        <f t="shared" si="12"/>
        <v>40000</v>
      </c>
      <c r="N31" s="16">
        <f t="shared" si="12"/>
        <v>40000</v>
      </c>
      <c r="O31" s="16">
        <f t="shared" si="12"/>
        <v>40000</v>
      </c>
      <c r="P31" s="16">
        <f t="shared" si="12"/>
        <v>40000</v>
      </c>
      <c r="Q31" s="16">
        <f t="shared" si="12"/>
        <v>40000</v>
      </c>
      <c r="R31" s="16">
        <f t="shared" si="12"/>
        <v>40000</v>
      </c>
      <c r="S31" s="17" t="s">
        <v>20</v>
      </c>
      <c r="T31" s="51"/>
    </row>
    <row r="32" spans="1:20" s="8" customFormat="1" ht="30" x14ac:dyDescent="0.25">
      <c r="A32" s="50">
        <v>6</v>
      </c>
      <c r="B32" s="73" t="s">
        <v>52</v>
      </c>
      <c r="C32" s="85">
        <f>F32+F35</f>
        <v>1170000000</v>
      </c>
      <c r="D32" s="26" t="s">
        <v>22</v>
      </c>
      <c r="E32" s="74" t="s">
        <v>53</v>
      </c>
      <c r="F32" s="12">
        <f>SUM(G32:R32)</f>
        <v>150000000</v>
      </c>
      <c r="G32" s="47">
        <v>12500000</v>
      </c>
      <c r="H32" s="47">
        <v>12500000</v>
      </c>
      <c r="I32" s="47">
        <v>12500000</v>
      </c>
      <c r="J32" s="47">
        <v>12500000</v>
      </c>
      <c r="K32" s="47">
        <v>12500000</v>
      </c>
      <c r="L32" s="47">
        <v>12500000</v>
      </c>
      <c r="M32" s="47">
        <v>12500000</v>
      </c>
      <c r="N32" s="47">
        <v>12500000</v>
      </c>
      <c r="O32" s="47">
        <v>12500000</v>
      </c>
      <c r="P32" s="47">
        <v>12500000</v>
      </c>
      <c r="Q32" s="47">
        <v>12500000</v>
      </c>
      <c r="R32" s="47">
        <v>12500000</v>
      </c>
      <c r="S32" s="7" t="s">
        <v>40</v>
      </c>
      <c r="T32" s="51"/>
    </row>
    <row r="33" spans="1:20" s="8" customFormat="1" x14ac:dyDescent="0.25">
      <c r="A33" s="50"/>
      <c r="B33" s="52"/>
      <c r="C33" s="12"/>
      <c r="D33" s="26"/>
      <c r="E33" s="45"/>
      <c r="F33" s="12"/>
      <c r="G33" s="14">
        <f>G34/$F$32*100</f>
        <v>8.3333333333333321</v>
      </c>
      <c r="H33" s="14">
        <f t="shared" ref="H33:R33" si="13">H34/$F$32*100</f>
        <v>8.3333333333333321</v>
      </c>
      <c r="I33" s="14">
        <f t="shared" si="13"/>
        <v>8.3333333333333321</v>
      </c>
      <c r="J33" s="14">
        <f t="shared" si="13"/>
        <v>8.3333333333333321</v>
      </c>
      <c r="K33" s="14">
        <f t="shared" si="13"/>
        <v>8.3333333333333321</v>
      </c>
      <c r="L33" s="14">
        <f t="shared" si="13"/>
        <v>8.3333333333333321</v>
      </c>
      <c r="M33" s="14">
        <f t="shared" si="13"/>
        <v>8.3333333333333321</v>
      </c>
      <c r="N33" s="14">
        <f t="shared" si="13"/>
        <v>8.3333333333333321</v>
      </c>
      <c r="O33" s="14">
        <f t="shared" si="13"/>
        <v>8.3333333333333321</v>
      </c>
      <c r="P33" s="14">
        <f t="shared" si="13"/>
        <v>8.3333333333333321</v>
      </c>
      <c r="Q33" s="14">
        <f t="shared" si="13"/>
        <v>8.3333333333333321</v>
      </c>
      <c r="R33" s="14">
        <f t="shared" si="13"/>
        <v>8.3333333333333321</v>
      </c>
      <c r="S33" s="15" t="s">
        <v>19</v>
      </c>
      <c r="T33" s="51"/>
    </row>
    <row r="34" spans="1:20" s="8" customFormat="1" x14ac:dyDescent="0.25">
      <c r="A34" s="50"/>
      <c r="B34" s="52"/>
      <c r="C34" s="11"/>
      <c r="D34" s="26"/>
      <c r="E34" s="45"/>
      <c r="F34" s="12"/>
      <c r="G34" s="16">
        <f>SUM(G32:G32)</f>
        <v>12500000</v>
      </c>
      <c r="H34" s="16">
        <f t="shared" ref="H34:R34" si="14">SUM(H32:H32)</f>
        <v>12500000</v>
      </c>
      <c r="I34" s="16">
        <f t="shared" si="14"/>
        <v>12500000</v>
      </c>
      <c r="J34" s="16">
        <f t="shared" si="14"/>
        <v>12500000</v>
      </c>
      <c r="K34" s="16">
        <f t="shared" si="14"/>
        <v>12500000</v>
      </c>
      <c r="L34" s="16">
        <f t="shared" si="14"/>
        <v>12500000</v>
      </c>
      <c r="M34" s="16">
        <f t="shared" si="14"/>
        <v>12500000</v>
      </c>
      <c r="N34" s="16">
        <f t="shared" si="14"/>
        <v>12500000</v>
      </c>
      <c r="O34" s="16">
        <f t="shared" si="14"/>
        <v>12500000</v>
      </c>
      <c r="P34" s="16">
        <f t="shared" si="14"/>
        <v>12500000</v>
      </c>
      <c r="Q34" s="16">
        <f t="shared" si="14"/>
        <v>12500000</v>
      </c>
      <c r="R34" s="16">
        <f t="shared" si="14"/>
        <v>12500000</v>
      </c>
      <c r="S34" s="17" t="s">
        <v>20</v>
      </c>
      <c r="T34" s="51"/>
    </row>
    <row r="35" spans="1:20" s="8" customFormat="1" x14ac:dyDescent="0.25">
      <c r="A35" s="50"/>
      <c r="B35" s="18"/>
      <c r="C35" s="12"/>
      <c r="D35" s="26" t="s">
        <v>35</v>
      </c>
      <c r="E35" s="67" t="s">
        <v>54</v>
      </c>
      <c r="F35" s="12">
        <f>SUM(G35:R35)</f>
        <v>1020000000</v>
      </c>
      <c r="G35" s="47">
        <v>40000000</v>
      </c>
      <c r="H35" s="47">
        <v>40000000</v>
      </c>
      <c r="I35" s="48">
        <v>50000000</v>
      </c>
      <c r="J35" s="48">
        <v>55000000</v>
      </c>
      <c r="K35" s="48">
        <v>55000000</v>
      </c>
      <c r="L35" s="48">
        <v>220000000</v>
      </c>
      <c r="M35" s="48">
        <v>170000000</v>
      </c>
      <c r="N35" s="48">
        <v>85000000</v>
      </c>
      <c r="O35" s="48">
        <v>85000000</v>
      </c>
      <c r="P35" s="48">
        <v>85000000</v>
      </c>
      <c r="Q35" s="48">
        <v>85000000</v>
      </c>
      <c r="R35" s="48">
        <v>50000000</v>
      </c>
      <c r="S35" s="7" t="s">
        <v>40</v>
      </c>
      <c r="T35" s="51"/>
    </row>
    <row r="36" spans="1:20" s="8" customFormat="1" x14ac:dyDescent="0.25">
      <c r="A36" s="50"/>
      <c r="B36" s="18"/>
      <c r="C36" s="12"/>
      <c r="D36" s="26"/>
      <c r="E36" s="45"/>
      <c r="F36" s="12"/>
      <c r="G36" s="14">
        <f>G37/$F$35*100</f>
        <v>3.9215686274509802</v>
      </c>
      <c r="H36" s="14">
        <f t="shared" ref="H36:R36" si="15">H37/$F$35*100</f>
        <v>3.9215686274509802</v>
      </c>
      <c r="I36" s="14">
        <f t="shared" si="15"/>
        <v>4.9019607843137258</v>
      </c>
      <c r="J36" s="14">
        <f t="shared" si="15"/>
        <v>5.3921568627450984</v>
      </c>
      <c r="K36" s="14">
        <f t="shared" si="15"/>
        <v>5.3921568627450984</v>
      </c>
      <c r="L36" s="14">
        <f t="shared" si="15"/>
        <v>21.568627450980394</v>
      </c>
      <c r="M36" s="14">
        <f t="shared" si="15"/>
        <v>16.666666666666664</v>
      </c>
      <c r="N36" s="14">
        <f t="shared" si="15"/>
        <v>8.3333333333333321</v>
      </c>
      <c r="O36" s="14">
        <f t="shared" si="15"/>
        <v>8.3333333333333321</v>
      </c>
      <c r="P36" s="14">
        <f t="shared" si="15"/>
        <v>8.3333333333333321</v>
      </c>
      <c r="Q36" s="14">
        <f t="shared" si="15"/>
        <v>8.3333333333333321</v>
      </c>
      <c r="R36" s="14">
        <f t="shared" si="15"/>
        <v>4.9019607843137258</v>
      </c>
      <c r="S36" s="15" t="s">
        <v>19</v>
      </c>
      <c r="T36" s="51"/>
    </row>
    <row r="37" spans="1:20" s="8" customFormat="1" x14ac:dyDescent="0.25">
      <c r="A37" s="50"/>
      <c r="B37" s="18"/>
      <c r="C37" s="12"/>
      <c r="D37" s="26"/>
      <c r="E37" s="45"/>
      <c r="F37" s="12"/>
      <c r="G37" s="16">
        <f>SUM(G35:G35)</f>
        <v>40000000</v>
      </c>
      <c r="H37" s="16">
        <f t="shared" ref="H37:R37" si="16">SUM(H35:H35)</f>
        <v>40000000</v>
      </c>
      <c r="I37" s="16">
        <f t="shared" si="16"/>
        <v>50000000</v>
      </c>
      <c r="J37" s="16">
        <f t="shared" si="16"/>
        <v>55000000</v>
      </c>
      <c r="K37" s="16">
        <f t="shared" si="16"/>
        <v>55000000</v>
      </c>
      <c r="L37" s="16">
        <f t="shared" si="16"/>
        <v>220000000</v>
      </c>
      <c r="M37" s="16">
        <f t="shared" si="16"/>
        <v>170000000</v>
      </c>
      <c r="N37" s="16">
        <f t="shared" si="16"/>
        <v>85000000</v>
      </c>
      <c r="O37" s="16">
        <f t="shared" si="16"/>
        <v>85000000</v>
      </c>
      <c r="P37" s="16">
        <f t="shared" si="16"/>
        <v>85000000</v>
      </c>
      <c r="Q37" s="16">
        <f>SUM(Q35:Q35)</f>
        <v>85000000</v>
      </c>
      <c r="R37" s="16">
        <f t="shared" si="16"/>
        <v>50000000</v>
      </c>
      <c r="S37" s="17" t="s">
        <v>20</v>
      </c>
      <c r="T37" s="51"/>
    </row>
    <row r="38" spans="1:20" s="8" customFormat="1" x14ac:dyDescent="0.25">
      <c r="A38" s="50">
        <v>7</v>
      </c>
      <c r="B38" s="67" t="s">
        <v>55</v>
      </c>
      <c r="C38" s="12">
        <f>F38+F48</f>
        <v>2355254000</v>
      </c>
      <c r="D38" s="26" t="s">
        <v>22</v>
      </c>
      <c r="E38" s="67" t="s">
        <v>56</v>
      </c>
      <c r="F38" s="12">
        <f>SUM(F39+F42+F45)</f>
        <v>2204438000</v>
      </c>
      <c r="G38" s="47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9"/>
      <c r="T38" s="51"/>
    </row>
    <row r="39" spans="1:20" s="8" customFormat="1" x14ac:dyDescent="0.25">
      <c r="A39" s="13"/>
      <c r="B39" s="18"/>
      <c r="C39" s="12"/>
      <c r="D39" s="26"/>
      <c r="E39" s="67" t="s">
        <v>57</v>
      </c>
      <c r="F39" s="12">
        <f>SUM(G39:R39)</f>
        <v>813750000</v>
      </c>
      <c r="G39" s="47"/>
      <c r="H39" s="48"/>
      <c r="I39" s="48"/>
      <c r="J39" s="48"/>
      <c r="K39" s="48">
        <v>450000000</v>
      </c>
      <c r="L39" s="48">
        <v>225000000</v>
      </c>
      <c r="M39" s="48">
        <v>138750000</v>
      </c>
      <c r="N39" s="48"/>
      <c r="O39" s="48"/>
      <c r="P39" s="48"/>
      <c r="Q39" s="48"/>
      <c r="R39" s="48"/>
      <c r="S39" s="7" t="s">
        <v>40</v>
      </c>
      <c r="T39" s="51"/>
    </row>
    <row r="40" spans="1:20" s="8" customFormat="1" x14ac:dyDescent="0.25">
      <c r="A40" s="13"/>
      <c r="B40" s="18"/>
      <c r="C40" s="12"/>
      <c r="D40" s="26"/>
      <c r="E40" s="45"/>
      <c r="F40" s="12"/>
      <c r="G40" s="14">
        <f>G41/$F$39*100</f>
        <v>0</v>
      </c>
      <c r="H40" s="14">
        <f t="shared" ref="H40:R40" si="17">H41/$F$39*100</f>
        <v>0</v>
      </c>
      <c r="I40" s="14">
        <f t="shared" si="17"/>
        <v>0</v>
      </c>
      <c r="J40" s="14">
        <f t="shared" si="17"/>
        <v>0</v>
      </c>
      <c r="K40" s="14">
        <f t="shared" si="17"/>
        <v>55.299539170506918</v>
      </c>
      <c r="L40" s="14">
        <f t="shared" si="17"/>
        <v>27.649769585253459</v>
      </c>
      <c r="M40" s="14">
        <f t="shared" si="17"/>
        <v>17.050691244239633</v>
      </c>
      <c r="N40" s="14">
        <f t="shared" si="17"/>
        <v>0</v>
      </c>
      <c r="O40" s="14">
        <f t="shared" si="17"/>
        <v>0</v>
      </c>
      <c r="P40" s="14">
        <f t="shared" si="17"/>
        <v>0</v>
      </c>
      <c r="Q40" s="14">
        <f t="shared" si="17"/>
        <v>0</v>
      </c>
      <c r="R40" s="14">
        <f t="shared" si="17"/>
        <v>0</v>
      </c>
      <c r="S40" s="15" t="s">
        <v>19</v>
      </c>
      <c r="T40" s="51"/>
    </row>
    <row r="41" spans="1:20" s="8" customFormat="1" x14ac:dyDescent="0.25">
      <c r="A41" s="13"/>
      <c r="B41" s="18"/>
      <c r="C41" s="12"/>
      <c r="D41" s="26"/>
      <c r="E41" s="45"/>
      <c r="F41" s="12"/>
      <c r="G41" s="16">
        <f>SUM(G39:G39)</f>
        <v>0</v>
      </c>
      <c r="H41" s="16">
        <f t="shared" ref="H41:P41" si="18">SUM(H39:H39)</f>
        <v>0</v>
      </c>
      <c r="I41" s="16">
        <f t="shared" si="18"/>
        <v>0</v>
      </c>
      <c r="J41" s="16">
        <f t="shared" si="18"/>
        <v>0</v>
      </c>
      <c r="K41" s="16">
        <f t="shared" si="18"/>
        <v>450000000</v>
      </c>
      <c r="L41" s="16">
        <f t="shared" si="18"/>
        <v>225000000</v>
      </c>
      <c r="M41" s="16">
        <f t="shared" si="18"/>
        <v>138750000</v>
      </c>
      <c r="N41" s="16">
        <f t="shared" si="18"/>
        <v>0</v>
      </c>
      <c r="O41" s="16">
        <f t="shared" si="18"/>
        <v>0</v>
      </c>
      <c r="P41" s="16">
        <f t="shared" si="18"/>
        <v>0</v>
      </c>
      <c r="Q41" s="16">
        <f>SUM(Q39:Q39)</f>
        <v>0</v>
      </c>
      <c r="R41" s="16">
        <f t="shared" ref="R41" si="19">SUM(R39:R39)</f>
        <v>0</v>
      </c>
      <c r="S41" s="17" t="s">
        <v>20</v>
      </c>
      <c r="T41" s="51"/>
    </row>
    <row r="42" spans="1:20" s="8" customFormat="1" x14ac:dyDescent="0.25">
      <c r="A42" s="13"/>
      <c r="B42" s="18"/>
      <c r="C42" s="12"/>
      <c r="D42" s="26"/>
      <c r="E42" s="69" t="s">
        <v>58</v>
      </c>
      <c r="F42" s="12">
        <f>SUM(G42:R42)</f>
        <v>1378688000</v>
      </c>
      <c r="G42" s="47">
        <v>115000000</v>
      </c>
      <c r="H42" s="47">
        <v>115000000</v>
      </c>
      <c r="I42" s="47">
        <v>115000000</v>
      </c>
      <c r="J42" s="47">
        <v>115000000</v>
      </c>
      <c r="K42" s="47">
        <v>115000000</v>
      </c>
      <c r="L42" s="47">
        <v>115000000</v>
      </c>
      <c r="M42" s="47">
        <v>115000000</v>
      </c>
      <c r="N42" s="47">
        <v>115000000</v>
      </c>
      <c r="O42" s="47">
        <v>115000000</v>
      </c>
      <c r="P42" s="47">
        <v>115000000</v>
      </c>
      <c r="Q42" s="47">
        <v>115000000</v>
      </c>
      <c r="R42" s="48">
        <v>113688000</v>
      </c>
      <c r="S42" s="7" t="s">
        <v>40</v>
      </c>
      <c r="T42" s="51"/>
    </row>
    <row r="43" spans="1:20" s="8" customFormat="1" x14ac:dyDescent="0.25">
      <c r="A43" s="13"/>
      <c r="B43" s="18"/>
      <c r="C43" s="12"/>
      <c r="D43" s="26"/>
      <c r="E43" s="18"/>
      <c r="F43" s="55"/>
      <c r="G43" s="14">
        <f>G44/$F$42*100</f>
        <v>8.3412635781264513</v>
      </c>
      <c r="H43" s="14">
        <f t="shared" ref="H43:R43" si="20">H44/$F$42*100</f>
        <v>8.3412635781264513</v>
      </c>
      <c r="I43" s="14">
        <f t="shared" si="20"/>
        <v>8.3412635781264513</v>
      </c>
      <c r="J43" s="14">
        <f t="shared" si="20"/>
        <v>8.3412635781264513</v>
      </c>
      <c r="K43" s="14">
        <f t="shared" si="20"/>
        <v>8.3412635781264513</v>
      </c>
      <c r="L43" s="14">
        <f t="shared" si="20"/>
        <v>8.3412635781264513</v>
      </c>
      <c r="M43" s="14">
        <f t="shared" si="20"/>
        <v>8.3412635781264513</v>
      </c>
      <c r="N43" s="14">
        <f t="shared" si="20"/>
        <v>8.3412635781264513</v>
      </c>
      <c r="O43" s="14">
        <f t="shared" si="20"/>
        <v>8.3412635781264513</v>
      </c>
      <c r="P43" s="14">
        <f t="shared" si="20"/>
        <v>8.3412635781264513</v>
      </c>
      <c r="Q43" s="14">
        <f t="shared" si="20"/>
        <v>8.3412635781264513</v>
      </c>
      <c r="R43" s="14">
        <f t="shared" si="20"/>
        <v>8.2461006406090434</v>
      </c>
      <c r="S43" s="15" t="s">
        <v>19</v>
      </c>
      <c r="T43" s="51"/>
    </row>
    <row r="44" spans="1:20" s="8" customFormat="1" x14ac:dyDescent="0.25">
      <c r="A44" s="13"/>
      <c r="B44" s="18"/>
      <c r="C44" s="12"/>
      <c r="D44" s="26"/>
      <c r="E44" s="18"/>
      <c r="F44" s="55"/>
      <c r="G44" s="16">
        <f>SUM(G42:G42)</f>
        <v>115000000</v>
      </c>
      <c r="H44" s="16">
        <f t="shared" ref="H44:P44" si="21">SUM(H42:H42)</f>
        <v>115000000</v>
      </c>
      <c r="I44" s="16">
        <f t="shared" si="21"/>
        <v>115000000</v>
      </c>
      <c r="J44" s="16">
        <f t="shared" si="21"/>
        <v>115000000</v>
      </c>
      <c r="K44" s="16">
        <f t="shared" si="21"/>
        <v>115000000</v>
      </c>
      <c r="L44" s="16">
        <f t="shared" si="21"/>
        <v>115000000</v>
      </c>
      <c r="M44" s="16">
        <f t="shared" si="21"/>
        <v>115000000</v>
      </c>
      <c r="N44" s="16">
        <f t="shared" si="21"/>
        <v>115000000</v>
      </c>
      <c r="O44" s="16">
        <f t="shared" si="21"/>
        <v>115000000</v>
      </c>
      <c r="P44" s="16">
        <f t="shared" si="21"/>
        <v>115000000</v>
      </c>
      <c r="Q44" s="16">
        <f>SUM(Q42:Q42)</f>
        <v>115000000</v>
      </c>
      <c r="R44" s="16">
        <f t="shared" ref="R44" si="22">SUM(R42:R42)</f>
        <v>113688000</v>
      </c>
      <c r="S44" s="17" t="s">
        <v>20</v>
      </c>
      <c r="T44" s="51"/>
    </row>
    <row r="45" spans="1:20" s="8" customFormat="1" x14ac:dyDescent="0.25">
      <c r="A45" s="13"/>
      <c r="B45" s="18"/>
      <c r="C45" s="12"/>
      <c r="D45" s="26"/>
      <c r="E45" s="70" t="s">
        <v>59</v>
      </c>
      <c r="F45" s="12">
        <f>SUM(G45:R45)</f>
        <v>12000000</v>
      </c>
      <c r="G45" s="47">
        <v>1000000</v>
      </c>
      <c r="H45" s="47">
        <v>1000000</v>
      </c>
      <c r="I45" s="47">
        <v>1000000</v>
      </c>
      <c r="J45" s="47">
        <v>1000000</v>
      </c>
      <c r="K45" s="47">
        <v>1000000</v>
      </c>
      <c r="L45" s="47">
        <v>1000000</v>
      </c>
      <c r="M45" s="47">
        <v>1000000</v>
      </c>
      <c r="N45" s="47">
        <v>1000000</v>
      </c>
      <c r="O45" s="47">
        <v>1000000</v>
      </c>
      <c r="P45" s="47">
        <v>1000000</v>
      </c>
      <c r="Q45" s="47">
        <v>1000000</v>
      </c>
      <c r="R45" s="47">
        <v>1000000</v>
      </c>
      <c r="S45" s="7" t="s">
        <v>40</v>
      </c>
      <c r="T45" s="51"/>
    </row>
    <row r="46" spans="1:20" s="8" customFormat="1" x14ac:dyDescent="0.25">
      <c r="A46" s="13"/>
      <c r="B46" s="18"/>
      <c r="C46" s="12"/>
      <c r="D46" s="26"/>
      <c r="E46" s="18"/>
      <c r="F46" s="55"/>
      <c r="G46" s="14">
        <f>G47/$F$45*100</f>
        <v>8.3333333333333321</v>
      </c>
      <c r="H46" s="14">
        <f t="shared" ref="H46:R46" si="23">H47/$F$45*100</f>
        <v>8.3333333333333321</v>
      </c>
      <c r="I46" s="14">
        <f t="shared" si="23"/>
        <v>8.3333333333333321</v>
      </c>
      <c r="J46" s="14">
        <f t="shared" si="23"/>
        <v>8.3333333333333321</v>
      </c>
      <c r="K46" s="14">
        <f t="shared" si="23"/>
        <v>8.3333333333333321</v>
      </c>
      <c r="L46" s="14">
        <f t="shared" si="23"/>
        <v>8.3333333333333321</v>
      </c>
      <c r="M46" s="14">
        <f t="shared" si="23"/>
        <v>8.3333333333333321</v>
      </c>
      <c r="N46" s="14">
        <f t="shared" si="23"/>
        <v>8.3333333333333321</v>
      </c>
      <c r="O46" s="14">
        <f t="shared" si="23"/>
        <v>8.3333333333333321</v>
      </c>
      <c r="P46" s="14">
        <f t="shared" si="23"/>
        <v>8.3333333333333321</v>
      </c>
      <c r="Q46" s="14">
        <f t="shared" si="23"/>
        <v>8.3333333333333321</v>
      </c>
      <c r="R46" s="14">
        <f t="shared" si="23"/>
        <v>8.3333333333333321</v>
      </c>
      <c r="S46" s="15" t="s">
        <v>19</v>
      </c>
      <c r="T46" s="51"/>
    </row>
    <row r="47" spans="1:20" s="8" customFormat="1" x14ac:dyDescent="0.25">
      <c r="A47" s="13"/>
      <c r="B47" s="18"/>
      <c r="C47" s="12"/>
      <c r="D47" s="26"/>
      <c r="E47" s="18"/>
      <c r="F47" s="55"/>
      <c r="G47" s="16">
        <f>SUM(G45:G45)</f>
        <v>1000000</v>
      </c>
      <c r="H47" s="16">
        <f t="shared" ref="H47:P47" si="24">SUM(H45:H45)</f>
        <v>1000000</v>
      </c>
      <c r="I47" s="16">
        <f t="shared" si="24"/>
        <v>1000000</v>
      </c>
      <c r="J47" s="16">
        <f t="shared" si="24"/>
        <v>1000000</v>
      </c>
      <c r="K47" s="16">
        <f t="shared" si="24"/>
        <v>1000000</v>
      </c>
      <c r="L47" s="16">
        <f t="shared" si="24"/>
        <v>1000000</v>
      </c>
      <c r="M47" s="16">
        <f t="shared" si="24"/>
        <v>1000000</v>
      </c>
      <c r="N47" s="16">
        <f t="shared" si="24"/>
        <v>1000000</v>
      </c>
      <c r="O47" s="16">
        <f t="shared" si="24"/>
        <v>1000000</v>
      </c>
      <c r="P47" s="16">
        <f t="shared" si="24"/>
        <v>1000000</v>
      </c>
      <c r="Q47" s="16">
        <f>SUM(Q45:Q45)</f>
        <v>1000000</v>
      </c>
      <c r="R47" s="16">
        <f t="shared" ref="R47" si="25">SUM(R45:R45)</f>
        <v>1000000</v>
      </c>
      <c r="S47" s="17" t="s">
        <v>20</v>
      </c>
      <c r="T47" s="51"/>
    </row>
    <row r="48" spans="1:20" s="8" customFormat="1" x14ac:dyDescent="0.25">
      <c r="A48" s="13"/>
      <c r="B48" s="18"/>
      <c r="C48" s="12"/>
      <c r="D48" s="26" t="s">
        <v>35</v>
      </c>
      <c r="E48" s="70" t="s">
        <v>60</v>
      </c>
      <c r="F48" s="55">
        <v>150816000</v>
      </c>
      <c r="G48" s="47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9"/>
      <c r="T48" s="51"/>
    </row>
    <row r="49" spans="1:20" s="8" customFormat="1" ht="45" x14ac:dyDescent="0.25">
      <c r="A49" s="13"/>
      <c r="B49" s="18"/>
      <c r="C49" s="12"/>
      <c r="D49" s="26"/>
      <c r="E49" s="71" t="s">
        <v>43</v>
      </c>
      <c r="F49" s="12">
        <f>SUM(G49:R49)</f>
        <v>150816000</v>
      </c>
      <c r="G49" s="47"/>
      <c r="H49" s="48"/>
      <c r="I49" s="48">
        <v>26066500</v>
      </c>
      <c r="J49" s="48">
        <v>46550000</v>
      </c>
      <c r="K49" s="48"/>
      <c r="L49" s="48">
        <v>26066500</v>
      </c>
      <c r="M49" s="48"/>
      <c r="N49" s="48"/>
      <c r="O49" s="48">
        <v>26066500</v>
      </c>
      <c r="P49" s="48"/>
      <c r="Q49" s="48">
        <v>26066500</v>
      </c>
      <c r="R49" s="48"/>
      <c r="S49" s="7" t="s">
        <v>40</v>
      </c>
      <c r="T49" s="51"/>
    </row>
    <row r="50" spans="1:20" s="8" customFormat="1" x14ac:dyDescent="0.25">
      <c r="A50" s="13"/>
      <c r="B50" s="18"/>
      <c r="C50" s="12"/>
      <c r="D50" s="26"/>
      <c r="E50" s="71"/>
      <c r="F50" s="55"/>
      <c r="G50" s="14">
        <f>G51/$F$49*100</f>
        <v>0</v>
      </c>
      <c r="H50" s="14">
        <f t="shared" ref="H50:R50" si="26">H51/$F$49*100</f>
        <v>0</v>
      </c>
      <c r="I50" s="14">
        <f t="shared" si="26"/>
        <v>17.28364364523658</v>
      </c>
      <c r="J50" s="14">
        <f t="shared" si="26"/>
        <v>30.865425419053683</v>
      </c>
      <c r="K50" s="14">
        <f t="shared" si="26"/>
        <v>0</v>
      </c>
      <c r="L50" s="14">
        <f t="shared" si="26"/>
        <v>17.28364364523658</v>
      </c>
      <c r="M50" s="14">
        <f t="shared" si="26"/>
        <v>0</v>
      </c>
      <c r="N50" s="14">
        <f t="shared" si="26"/>
        <v>0</v>
      </c>
      <c r="O50" s="14">
        <f t="shared" si="26"/>
        <v>17.28364364523658</v>
      </c>
      <c r="P50" s="14">
        <f t="shared" si="26"/>
        <v>0</v>
      </c>
      <c r="Q50" s="14">
        <f t="shared" si="26"/>
        <v>17.28364364523658</v>
      </c>
      <c r="R50" s="14">
        <f t="shared" si="26"/>
        <v>0</v>
      </c>
      <c r="S50" s="15" t="s">
        <v>19</v>
      </c>
      <c r="T50" s="51"/>
    </row>
    <row r="51" spans="1:20" s="8" customFormat="1" x14ac:dyDescent="0.25">
      <c r="A51" s="13"/>
      <c r="B51" s="18"/>
      <c r="C51" s="12"/>
      <c r="D51" s="26"/>
      <c r="E51" s="71"/>
      <c r="F51" s="55"/>
      <c r="G51" s="16">
        <f>SUM(G49:G49)</f>
        <v>0</v>
      </c>
      <c r="H51" s="16">
        <f t="shared" ref="H51:P51" si="27">SUM(H49:H49)</f>
        <v>0</v>
      </c>
      <c r="I51" s="16">
        <f t="shared" si="27"/>
        <v>26066500</v>
      </c>
      <c r="J51" s="16">
        <f t="shared" si="27"/>
        <v>46550000</v>
      </c>
      <c r="K51" s="16">
        <f t="shared" si="27"/>
        <v>0</v>
      </c>
      <c r="L51" s="16">
        <f t="shared" si="27"/>
        <v>26066500</v>
      </c>
      <c r="M51" s="16">
        <f t="shared" si="27"/>
        <v>0</v>
      </c>
      <c r="N51" s="16">
        <f t="shared" si="27"/>
        <v>0</v>
      </c>
      <c r="O51" s="16">
        <f t="shared" si="27"/>
        <v>26066500</v>
      </c>
      <c r="P51" s="16">
        <f t="shared" si="27"/>
        <v>0</v>
      </c>
      <c r="Q51" s="16">
        <f>SUM(Q49:Q49)</f>
        <v>26066500</v>
      </c>
      <c r="R51" s="16">
        <f t="shared" ref="R51" si="28">SUM(R49:R49)</f>
        <v>0</v>
      </c>
      <c r="S51" s="17" t="s">
        <v>20</v>
      </c>
      <c r="T51" s="51"/>
    </row>
    <row r="52" spans="1:20" s="8" customFormat="1" x14ac:dyDescent="0.25">
      <c r="A52" s="50">
        <v>8</v>
      </c>
      <c r="B52" s="67" t="s">
        <v>61</v>
      </c>
      <c r="C52" s="12">
        <f>F52+F55+F58+F61+F67+F64+F70+F73+F76+F79+F82+F85+F88+F91+F94+F97+F100+F103+F106+F109+F112+F115+F118+F121</f>
        <v>2088158000</v>
      </c>
      <c r="D52" s="26" t="s">
        <v>22</v>
      </c>
      <c r="E52" s="70" t="s">
        <v>62</v>
      </c>
      <c r="F52" s="12">
        <f>SUM(G52:R52)</f>
        <v>30000000</v>
      </c>
      <c r="G52" s="47"/>
      <c r="H52" s="48"/>
      <c r="I52" s="48"/>
      <c r="J52" s="48"/>
      <c r="K52" s="48">
        <v>30000000</v>
      </c>
      <c r="L52" s="48"/>
      <c r="M52" s="48"/>
      <c r="N52" s="48"/>
      <c r="O52" s="48"/>
      <c r="P52" s="48"/>
      <c r="Q52" s="48"/>
      <c r="R52" s="48"/>
      <c r="S52" s="7" t="s">
        <v>40</v>
      </c>
      <c r="T52" s="51"/>
    </row>
    <row r="53" spans="1:20" s="8" customFormat="1" x14ac:dyDescent="0.25">
      <c r="A53" s="50"/>
      <c r="B53" s="18"/>
      <c r="C53" s="12"/>
      <c r="D53" s="26"/>
      <c r="E53" s="71"/>
      <c r="F53" s="55"/>
      <c r="G53" s="14">
        <f>G54/$F$52*100</f>
        <v>0</v>
      </c>
      <c r="H53" s="14">
        <f t="shared" ref="H53:R53" si="29">H54/$F$52*100</f>
        <v>0</v>
      </c>
      <c r="I53" s="14">
        <f t="shared" si="29"/>
        <v>0</v>
      </c>
      <c r="J53" s="14">
        <f t="shared" si="29"/>
        <v>0</v>
      </c>
      <c r="K53" s="14">
        <f t="shared" si="29"/>
        <v>100</v>
      </c>
      <c r="L53" s="14">
        <f t="shared" si="29"/>
        <v>0</v>
      </c>
      <c r="M53" s="14">
        <f t="shared" si="29"/>
        <v>0</v>
      </c>
      <c r="N53" s="14">
        <f t="shared" si="29"/>
        <v>0</v>
      </c>
      <c r="O53" s="14">
        <f t="shared" si="29"/>
        <v>0</v>
      </c>
      <c r="P53" s="14">
        <f t="shared" si="29"/>
        <v>0</v>
      </c>
      <c r="Q53" s="14">
        <f t="shared" si="29"/>
        <v>0</v>
      </c>
      <c r="R53" s="14">
        <f t="shared" si="29"/>
        <v>0</v>
      </c>
      <c r="S53" s="15" t="s">
        <v>19</v>
      </c>
      <c r="T53" s="51"/>
    </row>
    <row r="54" spans="1:20" s="8" customFormat="1" x14ac:dyDescent="0.25">
      <c r="A54" s="50"/>
      <c r="B54" s="18"/>
      <c r="C54" s="12"/>
      <c r="D54" s="26"/>
      <c r="E54" s="71"/>
      <c r="F54" s="55"/>
      <c r="G54" s="16">
        <f>SUM(G52:G52)</f>
        <v>0</v>
      </c>
      <c r="H54" s="16">
        <f t="shared" ref="H54:P54" si="30">SUM(H52:H52)</f>
        <v>0</v>
      </c>
      <c r="I54" s="16">
        <f t="shared" si="30"/>
        <v>0</v>
      </c>
      <c r="J54" s="16">
        <f t="shared" si="30"/>
        <v>0</v>
      </c>
      <c r="K54" s="16">
        <f t="shared" si="30"/>
        <v>30000000</v>
      </c>
      <c r="L54" s="16">
        <f t="shared" si="30"/>
        <v>0</v>
      </c>
      <c r="M54" s="16">
        <f t="shared" si="30"/>
        <v>0</v>
      </c>
      <c r="N54" s="16">
        <f t="shared" si="30"/>
        <v>0</v>
      </c>
      <c r="O54" s="16">
        <f t="shared" si="30"/>
        <v>0</v>
      </c>
      <c r="P54" s="16">
        <f t="shared" si="30"/>
        <v>0</v>
      </c>
      <c r="Q54" s="16">
        <f>SUM(Q52:Q52)</f>
        <v>0</v>
      </c>
      <c r="R54" s="16">
        <f t="shared" ref="R54" si="31">SUM(R52:R52)</f>
        <v>0</v>
      </c>
      <c r="S54" s="17" t="s">
        <v>20</v>
      </c>
      <c r="T54" s="51"/>
    </row>
    <row r="55" spans="1:20" s="8" customFormat="1" x14ac:dyDescent="0.25">
      <c r="A55" s="50"/>
      <c r="B55" s="18"/>
      <c r="C55" s="12"/>
      <c r="D55" s="26" t="s">
        <v>35</v>
      </c>
      <c r="E55" s="70" t="s">
        <v>63</v>
      </c>
      <c r="F55" s="12">
        <f>SUM(G55:R55)</f>
        <v>38500000</v>
      </c>
      <c r="G55" s="47"/>
      <c r="H55" s="48">
        <v>5000000</v>
      </c>
      <c r="I55" s="48"/>
      <c r="J55" s="48">
        <v>4000000</v>
      </c>
      <c r="K55" s="48">
        <v>9000000</v>
      </c>
      <c r="L55" s="48">
        <v>9000000</v>
      </c>
      <c r="M55" s="48"/>
      <c r="N55" s="48">
        <v>4000000</v>
      </c>
      <c r="O55" s="48"/>
      <c r="P55" s="48">
        <v>4000000</v>
      </c>
      <c r="Q55" s="48"/>
      <c r="R55" s="48">
        <v>3500000</v>
      </c>
      <c r="S55" s="7" t="s">
        <v>40</v>
      </c>
      <c r="T55" s="51"/>
    </row>
    <row r="56" spans="1:20" s="8" customFormat="1" x14ac:dyDescent="0.25">
      <c r="A56" s="50"/>
      <c r="B56" s="18"/>
      <c r="C56" s="12"/>
      <c r="D56" s="26"/>
      <c r="E56" s="71"/>
      <c r="F56" s="55"/>
      <c r="G56" s="14">
        <f>G57/$F$55*100</f>
        <v>0</v>
      </c>
      <c r="H56" s="14">
        <f t="shared" ref="H56:R56" si="32">H57/$F$55*100</f>
        <v>12.987012987012985</v>
      </c>
      <c r="I56" s="14">
        <f t="shared" si="32"/>
        <v>0</v>
      </c>
      <c r="J56" s="14">
        <f t="shared" si="32"/>
        <v>10.38961038961039</v>
      </c>
      <c r="K56" s="14">
        <f t="shared" si="32"/>
        <v>23.376623376623375</v>
      </c>
      <c r="L56" s="14">
        <f t="shared" si="32"/>
        <v>23.376623376623375</v>
      </c>
      <c r="M56" s="14">
        <f t="shared" si="32"/>
        <v>0</v>
      </c>
      <c r="N56" s="14">
        <f t="shared" si="32"/>
        <v>10.38961038961039</v>
      </c>
      <c r="O56" s="14">
        <f t="shared" si="32"/>
        <v>0</v>
      </c>
      <c r="P56" s="14">
        <f t="shared" si="32"/>
        <v>10.38961038961039</v>
      </c>
      <c r="Q56" s="14">
        <f t="shared" si="32"/>
        <v>0</v>
      </c>
      <c r="R56" s="14">
        <f t="shared" si="32"/>
        <v>9.0909090909090917</v>
      </c>
      <c r="S56" s="15" t="s">
        <v>19</v>
      </c>
      <c r="T56" s="51"/>
    </row>
    <row r="57" spans="1:20" s="8" customFormat="1" x14ac:dyDescent="0.25">
      <c r="A57" s="50"/>
      <c r="B57" s="18"/>
      <c r="C57" s="12"/>
      <c r="D57" s="26"/>
      <c r="E57" s="71"/>
      <c r="F57" s="55"/>
      <c r="G57" s="16">
        <f>SUM(G55:G55)</f>
        <v>0</v>
      </c>
      <c r="H57" s="16">
        <f t="shared" ref="H57:P57" si="33">SUM(H55:H55)</f>
        <v>5000000</v>
      </c>
      <c r="I57" s="16">
        <f t="shared" si="33"/>
        <v>0</v>
      </c>
      <c r="J57" s="16">
        <f t="shared" si="33"/>
        <v>4000000</v>
      </c>
      <c r="K57" s="16">
        <f t="shared" si="33"/>
        <v>9000000</v>
      </c>
      <c r="L57" s="16">
        <f t="shared" si="33"/>
        <v>9000000</v>
      </c>
      <c r="M57" s="16">
        <f t="shared" si="33"/>
        <v>0</v>
      </c>
      <c r="N57" s="16">
        <f t="shared" si="33"/>
        <v>4000000</v>
      </c>
      <c r="O57" s="16">
        <f t="shared" si="33"/>
        <v>0</v>
      </c>
      <c r="P57" s="16">
        <f t="shared" si="33"/>
        <v>4000000</v>
      </c>
      <c r="Q57" s="16">
        <f>SUM(Q55:Q55)</f>
        <v>0</v>
      </c>
      <c r="R57" s="16">
        <f t="shared" ref="R57" si="34">SUM(R55:R55)</f>
        <v>3500000</v>
      </c>
      <c r="S57" s="17" t="s">
        <v>20</v>
      </c>
      <c r="T57" s="51"/>
    </row>
    <row r="58" spans="1:20" s="8" customFormat="1" ht="30" x14ac:dyDescent="0.25">
      <c r="A58" s="50"/>
      <c r="B58" s="18"/>
      <c r="C58" s="12"/>
      <c r="D58" s="26" t="s">
        <v>36</v>
      </c>
      <c r="E58" s="71" t="s">
        <v>64</v>
      </c>
      <c r="F58" s="12">
        <f>SUM(G58:R58)</f>
        <v>114500000</v>
      </c>
      <c r="G58" s="47"/>
      <c r="H58" s="48"/>
      <c r="I58" s="48"/>
      <c r="J58" s="48"/>
      <c r="K58" s="48">
        <v>114500000</v>
      </c>
      <c r="L58" s="48"/>
      <c r="M58" s="48"/>
      <c r="N58" s="48"/>
      <c r="O58" s="48"/>
      <c r="P58" s="48"/>
      <c r="Q58" s="48"/>
      <c r="R58" s="48"/>
      <c r="S58" s="7" t="s">
        <v>40</v>
      </c>
      <c r="T58" s="51"/>
    </row>
    <row r="59" spans="1:20" s="8" customFormat="1" x14ac:dyDescent="0.25">
      <c r="A59" s="50"/>
      <c r="B59" s="18"/>
      <c r="C59" s="12"/>
      <c r="D59" s="26"/>
      <c r="E59" s="71"/>
      <c r="F59" s="55"/>
      <c r="G59" s="14">
        <f>G60/$F$58*100</f>
        <v>0</v>
      </c>
      <c r="H59" s="14">
        <f t="shared" ref="H59:R59" si="35">H60/$F$58*100</f>
        <v>0</v>
      </c>
      <c r="I59" s="14">
        <f t="shared" si="35"/>
        <v>0</v>
      </c>
      <c r="J59" s="14">
        <f t="shared" si="35"/>
        <v>0</v>
      </c>
      <c r="K59" s="14">
        <f t="shared" si="35"/>
        <v>100</v>
      </c>
      <c r="L59" s="14">
        <f t="shared" si="35"/>
        <v>0</v>
      </c>
      <c r="M59" s="14">
        <f t="shared" si="35"/>
        <v>0</v>
      </c>
      <c r="N59" s="14">
        <f t="shared" si="35"/>
        <v>0</v>
      </c>
      <c r="O59" s="14">
        <f t="shared" si="35"/>
        <v>0</v>
      </c>
      <c r="P59" s="14">
        <f t="shared" si="35"/>
        <v>0</v>
      </c>
      <c r="Q59" s="14">
        <f t="shared" si="35"/>
        <v>0</v>
      </c>
      <c r="R59" s="14">
        <f t="shared" si="35"/>
        <v>0</v>
      </c>
      <c r="S59" s="15" t="s">
        <v>19</v>
      </c>
      <c r="T59" s="51"/>
    </row>
    <row r="60" spans="1:20" s="8" customFormat="1" x14ac:dyDescent="0.25">
      <c r="A60" s="50"/>
      <c r="B60" s="18"/>
      <c r="C60" s="12"/>
      <c r="D60" s="26"/>
      <c r="E60" s="71"/>
      <c r="F60" s="55"/>
      <c r="G60" s="16">
        <f>SUM(G58:G58)</f>
        <v>0</v>
      </c>
      <c r="H60" s="16">
        <f t="shared" ref="H60:P60" si="36">SUM(H58:H58)</f>
        <v>0</v>
      </c>
      <c r="I60" s="16">
        <f t="shared" si="36"/>
        <v>0</v>
      </c>
      <c r="J60" s="16">
        <f t="shared" si="36"/>
        <v>0</v>
      </c>
      <c r="K60" s="16">
        <f t="shared" si="36"/>
        <v>114500000</v>
      </c>
      <c r="L60" s="16">
        <f t="shared" si="36"/>
        <v>0</v>
      </c>
      <c r="M60" s="16">
        <f t="shared" si="36"/>
        <v>0</v>
      </c>
      <c r="N60" s="16">
        <f t="shared" si="36"/>
        <v>0</v>
      </c>
      <c r="O60" s="16">
        <f t="shared" si="36"/>
        <v>0</v>
      </c>
      <c r="P60" s="16">
        <f t="shared" si="36"/>
        <v>0</v>
      </c>
      <c r="Q60" s="16">
        <f>SUM(Q58:Q58)</f>
        <v>0</v>
      </c>
      <c r="R60" s="16">
        <f t="shared" ref="R60" si="37">SUM(R58:R58)</f>
        <v>0</v>
      </c>
      <c r="S60" s="17" t="s">
        <v>20</v>
      </c>
      <c r="T60" s="51"/>
    </row>
    <row r="61" spans="1:20" s="8" customFormat="1" ht="45" x14ac:dyDescent="0.25">
      <c r="A61" s="50"/>
      <c r="B61" s="18"/>
      <c r="C61" s="12"/>
      <c r="D61" s="26" t="s">
        <v>70</v>
      </c>
      <c r="E61" s="71" t="s">
        <v>43</v>
      </c>
      <c r="F61" s="12">
        <f>SUM(G61:R61)</f>
        <v>96000000</v>
      </c>
      <c r="G61" s="47"/>
      <c r="H61" s="48"/>
      <c r="I61" s="48"/>
      <c r="J61" s="48"/>
      <c r="K61" s="48">
        <v>96000000</v>
      </c>
      <c r="L61" s="48"/>
      <c r="M61" s="48"/>
      <c r="N61" s="48"/>
      <c r="O61" s="48"/>
      <c r="P61" s="48"/>
      <c r="Q61" s="48"/>
      <c r="R61" s="48"/>
      <c r="S61" s="7" t="s">
        <v>40</v>
      </c>
      <c r="T61" s="51"/>
    </row>
    <row r="62" spans="1:20" s="8" customFormat="1" x14ac:dyDescent="0.25">
      <c r="A62" s="50"/>
      <c r="B62" s="18"/>
      <c r="C62" s="12"/>
      <c r="D62" s="26"/>
      <c r="E62" s="71"/>
      <c r="F62" s="55"/>
      <c r="G62" s="14">
        <f>G63/$F$61*100</f>
        <v>0</v>
      </c>
      <c r="H62" s="14">
        <f t="shared" ref="H62:R62" si="38">H63/$F$61*100</f>
        <v>0</v>
      </c>
      <c r="I62" s="14">
        <f t="shared" si="38"/>
        <v>0</v>
      </c>
      <c r="J62" s="14">
        <f t="shared" si="38"/>
        <v>0</v>
      </c>
      <c r="K62" s="14">
        <f t="shared" si="38"/>
        <v>100</v>
      </c>
      <c r="L62" s="14">
        <f t="shared" si="38"/>
        <v>0</v>
      </c>
      <c r="M62" s="14">
        <f t="shared" si="38"/>
        <v>0</v>
      </c>
      <c r="N62" s="14">
        <f t="shared" si="38"/>
        <v>0</v>
      </c>
      <c r="O62" s="14">
        <f t="shared" si="38"/>
        <v>0</v>
      </c>
      <c r="P62" s="14">
        <f t="shared" si="38"/>
        <v>0</v>
      </c>
      <c r="Q62" s="14">
        <f t="shared" si="38"/>
        <v>0</v>
      </c>
      <c r="R62" s="14">
        <f t="shared" si="38"/>
        <v>0</v>
      </c>
      <c r="S62" s="15" t="s">
        <v>19</v>
      </c>
      <c r="T62" s="51"/>
    </row>
    <row r="63" spans="1:20" s="8" customFormat="1" x14ac:dyDescent="0.25">
      <c r="A63" s="50"/>
      <c r="B63" s="18"/>
      <c r="C63" s="12"/>
      <c r="D63" s="26"/>
      <c r="E63" s="71"/>
      <c r="F63" s="55"/>
      <c r="G63" s="16">
        <f>SUM(G61:G61)</f>
        <v>0</v>
      </c>
      <c r="H63" s="16">
        <f t="shared" ref="H63:P63" si="39">SUM(H61:H61)</f>
        <v>0</v>
      </c>
      <c r="I63" s="16">
        <f t="shared" si="39"/>
        <v>0</v>
      </c>
      <c r="J63" s="16">
        <f t="shared" si="39"/>
        <v>0</v>
      </c>
      <c r="K63" s="16">
        <f t="shared" si="39"/>
        <v>96000000</v>
      </c>
      <c r="L63" s="16">
        <f t="shared" si="39"/>
        <v>0</v>
      </c>
      <c r="M63" s="16">
        <f t="shared" si="39"/>
        <v>0</v>
      </c>
      <c r="N63" s="16">
        <f t="shared" si="39"/>
        <v>0</v>
      </c>
      <c r="O63" s="16">
        <f t="shared" si="39"/>
        <v>0</v>
      </c>
      <c r="P63" s="16">
        <f t="shared" si="39"/>
        <v>0</v>
      </c>
      <c r="Q63" s="16">
        <f>SUM(Q61:Q61)</f>
        <v>0</v>
      </c>
      <c r="R63" s="16">
        <f t="shared" ref="R63" si="40">SUM(R61:R61)</f>
        <v>0</v>
      </c>
      <c r="S63" s="17" t="s">
        <v>20</v>
      </c>
      <c r="T63" s="51"/>
    </row>
    <row r="64" spans="1:20" s="8" customFormat="1" ht="45" x14ac:dyDescent="0.25">
      <c r="A64" s="13"/>
      <c r="B64" s="18"/>
      <c r="C64" s="12"/>
      <c r="D64" s="26" t="s">
        <v>71</v>
      </c>
      <c r="E64" s="71" t="s">
        <v>65</v>
      </c>
      <c r="F64" s="12">
        <f>SUM(G64:R64)</f>
        <v>0</v>
      </c>
      <c r="G64" s="47">
        <v>0</v>
      </c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7" t="s">
        <v>40</v>
      </c>
      <c r="T64" s="51"/>
    </row>
    <row r="65" spans="1:20" s="8" customFormat="1" x14ac:dyDescent="0.25">
      <c r="A65" s="13"/>
      <c r="B65" s="18"/>
      <c r="C65" s="12"/>
      <c r="D65" s="26"/>
      <c r="E65" s="71"/>
      <c r="F65" s="55"/>
      <c r="G65" s="14">
        <v>0</v>
      </c>
      <c r="H65" s="14">
        <f t="shared" ref="H65" si="41">H66/$F$49*100</f>
        <v>0</v>
      </c>
      <c r="I65" s="14">
        <f t="shared" ref="I65" si="42">I66/$F$49*100</f>
        <v>0</v>
      </c>
      <c r="J65" s="14">
        <f t="shared" ref="J65" si="43">J66/$F$49*100</f>
        <v>0</v>
      </c>
      <c r="K65" s="14">
        <f t="shared" ref="K65" si="44">K66/$F$49*100</f>
        <v>0</v>
      </c>
      <c r="L65" s="14">
        <f t="shared" ref="L65" si="45">L66/$F$49*100</f>
        <v>0</v>
      </c>
      <c r="M65" s="14">
        <f t="shared" ref="M65" si="46">M66/$F$49*100</f>
        <v>0</v>
      </c>
      <c r="N65" s="14">
        <f t="shared" ref="N65" si="47">N66/$F$49*100</f>
        <v>0</v>
      </c>
      <c r="O65" s="14">
        <f t="shared" ref="O65" si="48">O66/$F$49*100</f>
        <v>0</v>
      </c>
      <c r="P65" s="14">
        <f t="shared" ref="P65" si="49">P66/$F$49*100</f>
        <v>0</v>
      </c>
      <c r="Q65" s="14">
        <f t="shared" ref="Q65" si="50">Q66/$F$49*100</f>
        <v>0</v>
      </c>
      <c r="R65" s="14">
        <f t="shared" ref="R65" si="51">R66/$F$49*100</f>
        <v>0</v>
      </c>
      <c r="S65" s="15" t="s">
        <v>19</v>
      </c>
      <c r="T65" s="51"/>
    </row>
    <row r="66" spans="1:20" s="8" customFormat="1" x14ac:dyDescent="0.25">
      <c r="A66" s="13"/>
      <c r="B66" s="18"/>
      <c r="C66" s="12"/>
      <c r="D66" s="26"/>
      <c r="E66" s="71"/>
      <c r="F66" s="55"/>
      <c r="G66" s="16">
        <f>SUM(G64:G64)</f>
        <v>0</v>
      </c>
      <c r="H66" s="16">
        <f t="shared" ref="H66:P66" si="52">SUM(H64:H64)</f>
        <v>0</v>
      </c>
      <c r="I66" s="16">
        <f t="shared" si="52"/>
        <v>0</v>
      </c>
      <c r="J66" s="16">
        <f t="shared" si="52"/>
        <v>0</v>
      </c>
      <c r="K66" s="16">
        <f t="shared" si="52"/>
        <v>0</v>
      </c>
      <c r="L66" s="16">
        <f t="shared" si="52"/>
        <v>0</v>
      </c>
      <c r="M66" s="16">
        <f t="shared" si="52"/>
        <v>0</v>
      </c>
      <c r="N66" s="16">
        <f t="shared" si="52"/>
        <v>0</v>
      </c>
      <c r="O66" s="16">
        <f t="shared" si="52"/>
        <v>0</v>
      </c>
      <c r="P66" s="16">
        <f t="shared" si="52"/>
        <v>0</v>
      </c>
      <c r="Q66" s="16">
        <f>SUM(Q64:Q64)</f>
        <v>0</v>
      </c>
      <c r="R66" s="16">
        <f t="shared" ref="R66" si="53">SUM(R64:R64)</f>
        <v>0</v>
      </c>
      <c r="S66" s="17" t="s">
        <v>20</v>
      </c>
      <c r="T66" s="51"/>
    </row>
    <row r="67" spans="1:20" s="8" customFormat="1" ht="30" x14ac:dyDescent="0.25">
      <c r="A67" s="13"/>
      <c r="B67" s="18"/>
      <c r="C67" s="12"/>
      <c r="D67" s="26" t="s">
        <v>72</v>
      </c>
      <c r="E67" s="71" t="s">
        <v>66</v>
      </c>
      <c r="F67" s="12">
        <f>SUM(G67:R67)</f>
        <v>120000000</v>
      </c>
      <c r="G67" s="47"/>
      <c r="H67" s="48"/>
      <c r="I67" s="48"/>
      <c r="J67" s="48">
        <v>30000000</v>
      </c>
      <c r="K67" s="48"/>
      <c r="L67" s="48">
        <v>30000000</v>
      </c>
      <c r="M67" s="48"/>
      <c r="N67" s="48">
        <v>30000000</v>
      </c>
      <c r="O67" s="48"/>
      <c r="P67" s="48"/>
      <c r="Q67" s="48">
        <v>30000000</v>
      </c>
      <c r="R67" s="48"/>
      <c r="S67" s="7" t="s">
        <v>40</v>
      </c>
      <c r="T67" s="51"/>
    </row>
    <row r="68" spans="1:20" s="8" customFormat="1" x14ac:dyDescent="0.25">
      <c r="A68" s="13"/>
      <c r="B68" s="18"/>
      <c r="C68" s="12"/>
      <c r="D68" s="26"/>
      <c r="E68" s="71"/>
      <c r="F68" s="55"/>
      <c r="G68" s="14">
        <f>G69/$F$67*100</f>
        <v>0</v>
      </c>
      <c r="H68" s="82">
        <f t="shared" ref="H68:R68" si="54">H69/$F$67*100</f>
        <v>0</v>
      </c>
      <c r="I68" s="82">
        <f t="shared" si="54"/>
        <v>0</v>
      </c>
      <c r="J68" s="82">
        <f t="shared" si="54"/>
        <v>25</v>
      </c>
      <c r="K68" s="14">
        <f t="shared" si="54"/>
        <v>0</v>
      </c>
      <c r="L68" s="14">
        <f t="shared" si="54"/>
        <v>25</v>
      </c>
      <c r="M68" s="14">
        <f t="shared" si="54"/>
        <v>0</v>
      </c>
      <c r="N68" s="14">
        <f t="shared" si="54"/>
        <v>25</v>
      </c>
      <c r="O68" s="14">
        <f t="shared" si="54"/>
        <v>0</v>
      </c>
      <c r="P68" s="14">
        <f t="shared" si="54"/>
        <v>0</v>
      </c>
      <c r="Q68" s="14">
        <f t="shared" si="54"/>
        <v>25</v>
      </c>
      <c r="R68" s="14">
        <f t="shared" si="54"/>
        <v>0</v>
      </c>
      <c r="S68" s="15" t="s">
        <v>19</v>
      </c>
      <c r="T68" s="51"/>
    </row>
    <row r="69" spans="1:20" s="8" customFormat="1" x14ac:dyDescent="0.25">
      <c r="A69" s="13"/>
      <c r="B69" s="18"/>
      <c r="C69" s="12"/>
      <c r="D69" s="26"/>
      <c r="E69" s="71"/>
      <c r="F69" s="55"/>
      <c r="G69" s="79">
        <f>SUM(G67:G67)</f>
        <v>0</v>
      </c>
      <c r="H69" s="83">
        <f t="shared" ref="H69:P69" si="55">SUM(H67:H67)</f>
        <v>0</v>
      </c>
      <c r="I69" s="83">
        <f t="shared" si="55"/>
        <v>0</v>
      </c>
      <c r="J69" s="83">
        <f t="shared" si="55"/>
        <v>30000000</v>
      </c>
      <c r="K69" s="81">
        <f t="shared" si="55"/>
        <v>0</v>
      </c>
      <c r="L69" s="16">
        <f t="shared" si="55"/>
        <v>30000000</v>
      </c>
      <c r="M69" s="16">
        <f t="shared" si="55"/>
        <v>0</v>
      </c>
      <c r="N69" s="16">
        <f t="shared" si="55"/>
        <v>30000000</v>
      </c>
      <c r="O69" s="16">
        <f t="shared" si="55"/>
        <v>0</v>
      </c>
      <c r="P69" s="16">
        <f t="shared" si="55"/>
        <v>0</v>
      </c>
      <c r="Q69" s="16">
        <f>SUM(Q67:Q67)</f>
        <v>30000000</v>
      </c>
      <c r="R69" s="16">
        <f t="shared" ref="R69" si="56">SUM(R67:R67)</f>
        <v>0</v>
      </c>
      <c r="S69" s="17" t="s">
        <v>20</v>
      </c>
      <c r="T69" s="51"/>
    </row>
    <row r="70" spans="1:20" s="8" customFormat="1" ht="30" x14ac:dyDescent="0.25">
      <c r="A70" s="13"/>
      <c r="B70" s="18"/>
      <c r="C70" s="12"/>
      <c r="D70" s="26" t="s">
        <v>73</v>
      </c>
      <c r="E70" s="71" t="s">
        <v>67</v>
      </c>
      <c r="F70" s="12">
        <f>SUM(G70:R70)</f>
        <v>40000000</v>
      </c>
      <c r="G70" s="80"/>
      <c r="H70" s="75">
        <v>5000000</v>
      </c>
      <c r="I70" s="75">
        <v>5000000</v>
      </c>
      <c r="J70" s="75">
        <v>10000000</v>
      </c>
      <c r="K70" s="78"/>
      <c r="L70" s="48">
        <v>5000000</v>
      </c>
      <c r="M70" s="48">
        <v>10000000</v>
      </c>
      <c r="N70" s="48"/>
      <c r="O70" s="48"/>
      <c r="P70" s="48"/>
      <c r="Q70" s="48">
        <v>5000000</v>
      </c>
      <c r="R70" s="48"/>
      <c r="S70" s="7" t="s">
        <v>40</v>
      </c>
      <c r="T70" s="51"/>
    </row>
    <row r="71" spans="1:20" s="8" customFormat="1" x14ac:dyDescent="0.25">
      <c r="A71" s="13"/>
      <c r="B71" s="18"/>
      <c r="C71" s="12"/>
      <c r="D71" s="26"/>
      <c r="E71" s="71"/>
      <c r="F71" s="55"/>
      <c r="G71" s="14">
        <f>G72/$F$70*100</f>
        <v>0</v>
      </c>
      <c r="H71" s="53">
        <f t="shared" ref="H71:R71" si="57">H72/$F$70*100</f>
        <v>12.5</v>
      </c>
      <c r="I71" s="53">
        <f t="shared" si="57"/>
        <v>12.5</v>
      </c>
      <c r="J71" s="53">
        <f t="shared" si="57"/>
        <v>25</v>
      </c>
      <c r="K71" s="14">
        <f t="shared" si="57"/>
        <v>0</v>
      </c>
      <c r="L71" s="14">
        <f t="shared" si="57"/>
        <v>12.5</v>
      </c>
      <c r="M71" s="14">
        <f t="shared" si="57"/>
        <v>25</v>
      </c>
      <c r="N71" s="14">
        <f t="shared" si="57"/>
        <v>0</v>
      </c>
      <c r="O71" s="14">
        <f t="shared" si="57"/>
        <v>0</v>
      </c>
      <c r="P71" s="14">
        <f t="shared" si="57"/>
        <v>0</v>
      </c>
      <c r="Q71" s="14">
        <f t="shared" si="57"/>
        <v>12.5</v>
      </c>
      <c r="R71" s="14">
        <f t="shared" si="57"/>
        <v>0</v>
      </c>
      <c r="S71" s="15" t="s">
        <v>19</v>
      </c>
      <c r="T71" s="51"/>
    </row>
    <row r="72" spans="1:20" s="8" customFormat="1" x14ac:dyDescent="0.25">
      <c r="A72" s="13"/>
      <c r="B72" s="18"/>
      <c r="C72" s="12"/>
      <c r="D72" s="26"/>
      <c r="E72" s="71"/>
      <c r="F72" s="55"/>
      <c r="G72" s="16">
        <f>SUM(G70:G70)</f>
        <v>0</v>
      </c>
      <c r="H72" s="16">
        <f t="shared" ref="H72:P72" si="58">SUM(H70:H70)</f>
        <v>5000000</v>
      </c>
      <c r="I72" s="16">
        <f t="shared" si="58"/>
        <v>5000000</v>
      </c>
      <c r="J72" s="16">
        <f t="shared" si="58"/>
        <v>10000000</v>
      </c>
      <c r="K72" s="16">
        <f t="shared" si="58"/>
        <v>0</v>
      </c>
      <c r="L72" s="16">
        <f t="shared" si="58"/>
        <v>5000000</v>
      </c>
      <c r="M72" s="16">
        <f t="shared" si="58"/>
        <v>10000000</v>
      </c>
      <c r="N72" s="16">
        <f t="shared" si="58"/>
        <v>0</v>
      </c>
      <c r="O72" s="16">
        <f t="shared" si="58"/>
        <v>0</v>
      </c>
      <c r="P72" s="16">
        <f t="shared" si="58"/>
        <v>0</v>
      </c>
      <c r="Q72" s="16">
        <f>SUM(Q70:Q70)</f>
        <v>5000000</v>
      </c>
      <c r="R72" s="16">
        <f t="shared" ref="R72" si="59">SUM(R70:R70)</f>
        <v>0</v>
      </c>
      <c r="S72" s="17" t="s">
        <v>20</v>
      </c>
      <c r="T72" s="51"/>
    </row>
    <row r="73" spans="1:20" s="8" customFormat="1" ht="30" x14ac:dyDescent="0.25">
      <c r="A73" s="13"/>
      <c r="B73" s="18"/>
      <c r="C73" s="12"/>
      <c r="D73" s="26" t="s">
        <v>74</v>
      </c>
      <c r="E73" s="71" t="s">
        <v>68</v>
      </c>
      <c r="F73" s="12">
        <f>SUM(G73:R73)</f>
        <v>15500000</v>
      </c>
      <c r="G73" s="47"/>
      <c r="H73" s="48">
        <v>3100000</v>
      </c>
      <c r="I73" s="48"/>
      <c r="J73" s="48"/>
      <c r="K73" s="48">
        <v>3100000</v>
      </c>
      <c r="L73" s="48"/>
      <c r="M73" s="48">
        <v>3100000</v>
      </c>
      <c r="N73" s="48"/>
      <c r="O73" s="48">
        <v>3100000</v>
      </c>
      <c r="P73" s="48"/>
      <c r="Q73" s="48"/>
      <c r="R73" s="48">
        <v>3100000</v>
      </c>
      <c r="S73" s="7" t="s">
        <v>40</v>
      </c>
      <c r="T73" s="51"/>
    </row>
    <row r="74" spans="1:20" s="8" customFormat="1" x14ac:dyDescent="0.25">
      <c r="A74" s="13"/>
      <c r="B74" s="18"/>
      <c r="C74" s="12"/>
      <c r="D74" s="26"/>
      <c r="E74" s="70"/>
      <c r="F74" s="55"/>
      <c r="G74" s="14">
        <f>G75/$F$73*100</f>
        <v>0</v>
      </c>
      <c r="H74" s="14">
        <f t="shared" ref="H74:R74" si="60">H75/$F$73*100</f>
        <v>20</v>
      </c>
      <c r="I74" s="14">
        <f t="shared" si="60"/>
        <v>0</v>
      </c>
      <c r="J74" s="14">
        <f t="shared" si="60"/>
        <v>0</v>
      </c>
      <c r="K74" s="14">
        <f t="shared" si="60"/>
        <v>20</v>
      </c>
      <c r="L74" s="14">
        <f t="shared" si="60"/>
        <v>0</v>
      </c>
      <c r="M74" s="14">
        <f>M75/$F$73*100</f>
        <v>20</v>
      </c>
      <c r="N74" s="14">
        <f t="shared" si="60"/>
        <v>0</v>
      </c>
      <c r="O74" s="14">
        <f t="shared" si="60"/>
        <v>20</v>
      </c>
      <c r="P74" s="14">
        <f t="shared" si="60"/>
        <v>0</v>
      </c>
      <c r="Q74" s="14">
        <f t="shared" si="60"/>
        <v>0</v>
      </c>
      <c r="R74" s="14">
        <f t="shared" si="60"/>
        <v>20</v>
      </c>
      <c r="S74" s="15" t="s">
        <v>19</v>
      </c>
      <c r="T74" s="51"/>
    </row>
    <row r="75" spans="1:20" s="8" customFormat="1" x14ac:dyDescent="0.25">
      <c r="A75" s="13"/>
      <c r="B75" s="18"/>
      <c r="C75" s="12"/>
      <c r="D75" s="26"/>
      <c r="E75" s="70"/>
      <c r="F75" s="55"/>
      <c r="G75" s="16">
        <f>SUM(G73:G73)</f>
        <v>0</v>
      </c>
      <c r="H75" s="16">
        <f t="shared" ref="H75:P75" si="61">SUM(H73:H73)</f>
        <v>3100000</v>
      </c>
      <c r="I75" s="16">
        <f t="shared" si="61"/>
        <v>0</v>
      </c>
      <c r="J75" s="16">
        <f t="shared" si="61"/>
        <v>0</v>
      </c>
      <c r="K75" s="16">
        <f t="shared" si="61"/>
        <v>3100000</v>
      </c>
      <c r="L75" s="16">
        <f t="shared" si="61"/>
        <v>0</v>
      </c>
      <c r="M75" s="16">
        <f t="shared" si="61"/>
        <v>3100000</v>
      </c>
      <c r="N75" s="16">
        <f t="shared" si="61"/>
        <v>0</v>
      </c>
      <c r="O75" s="16">
        <f t="shared" si="61"/>
        <v>3100000</v>
      </c>
      <c r="P75" s="16">
        <f t="shared" si="61"/>
        <v>0</v>
      </c>
      <c r="Q75" s="16">
        <f>SUM(Q73:Q73)</f>
        <v>0</v>
      </c>
      <c r="R75" s="16">
        <f t="shared" ref="R75" si="62">SUM(R73:R73)</f>
        <v>3100000</v>
      </c>
      <c r="S75" s="17" t="s">
        <v>20</v>
      </c>
      <c r="T75" s="51"/>
    </row>
    <row r="76" spans="1:20" s="8" customFormat="1" ht="45" x14ac:dyDescent="0.25">
      <c r="A76" s="13"/>
      <c r="B76" s="18"/>
      <c r="C76" s="12"/>
      <c r="D76" s="26" t="s">
        <v>75</v>
      </c>
      <c r="E76" s="71" t="s">
        <v>69</v>
      </c>
      <c r="F76" s="12">
        <f>SUM(G76:R76)</f>
        <v>33550000</v>
      </c>
      <c r="G76" s="47"/>
      <c r="H76" s="48"/>
      <c r="I76" s="48"/>
      <c r="J76" s="48"/>
      <c r="K76" s="48">
        <v>16775000</v>
      </c>
      <c r="L76" s="48"/>
      <c r="M76" s="48"/>
      <c r="N76" s="48"/>
      <c r="O76" s="48"/>
      <c r="P76" s="48">
        <v>16775000</v>
      </c>
      <c r="Q76" s="48"/>
      <c r="R76" s="48"/>
      <c r="S76" s="7" t="s">
        <v>40</v>
      </c>
      <c r="T76" s="51"/>
    </row>
    <row r="77" spans="1:20" s="8" customFormat="1" x14ac:dyDescent="0.25">
      <c r="A77" s="13"/>
      <c r="B77" s="18"/>
      <c r="C77" s="12"/>
      <c r="D77" s="26"/>
      <c r="E77" s="70"/>
      <c r="F77" s="55"/>
      <c r="G77" s="14">
        <f>G78/$F$76*100</f>
        <v>0</v>
      </c>
      <c r="H77" s="14">
        <f t="shared" ref="H77:R77" si="63">H78/$F$76*100</f>
        <v>0</v>
      </c>
      <c r="I77" s="14">
        <f t="shared" si="63"/>
        <v>0</v>
      </c>
      <c r="J77" s="14">
        <f t="shared" si="63"/>
        <v>0</v>
      </c>
      <c r="K77" s="14">
        <f t="shared" si="63"/>
        <v>50</v>
      </c>
      <c r="L77" s="14">
        <f t="shared" si="63"/>
        <v>0</v>
      </c>
      <c r="M77" s="14">
        <f t="shared" si="63"/>
        <v>0</v>
      </c>
      <c r="N77" s="14">
        <f t="shared" si="63"/>
        <v>0</v>
      </c>
      <c r="O77" s="14">
        <f t="shared" si="63"/>
        <v>0</v>
      </c>
      <c r="P77" s="14">
        <f t="shared" si="63"/>
        <v>50</v>
      </c>
      <c r="Q77" s="14">
        <f t="shared" si="63"/>
        <v>0</v>
      </c>
      <c r="R77" s="14">
        <f t="shared" si="63"/>
        <v>0</v>
      </c>
      <c r="S77" s="15" t="s">
        <v>19</v>
      </c>
      <c r="T77" s="51"/>
    </row>
    <row r="78" spans="1:20" s="8" customFormat="1" x14ac:dyDescent="0.25">
      <c r="A78" s="13"/>
      <c r="B78" s="18"/>
      <c r="C78" s="12"/>
      <c r="D78" s="26"/>
      <c r="E78" s="70"/>
      <c r="F78" s="55"/>
      <c r="G78" s="16">
        <f>SUM(G76:G76)</f>
        <v>0</v>
      </c>
      <c r="H78" s="16">
        <f t="shared" ref="H78:P78" si="64">SUM(H76:H76)</f>
        <v>0</v>
      </c>
      <c r="I78" s="16">
        <f t="shared" si="64"/>
        <v>0</v>
      </c>
      <c r="J78" s="16">
        <f t="shared" si="64"/>
        <v>0</v>
      </c>
      <c r="K78" s="16">
        <f t="shared" si="64"/>
        <v>16775000</v>
      </c>
      <c r="L78" s="16">
        <f t="shared" si="64"/>
        <v>0</v>
      </c>
      <c r="M78" s="16">
        <f t="shared" si="64"/>
        <v>0</v>
      </c>
      <c r="N78" s="16">
        <f t="shared" si="64"/>
        <v>0</v>
      </c>
      <c r="O78" s="16">
        <f t="shared" si="64"/>
        <v>0</v>
      </c>
      <c r="P78" s="16">
        <f t="shared" si="64"/>
        <v>16775000</v>
      </c>
      <c r="Q78" s="16">
        <f>SUM(Q76:Q76)</f>
        <v>0</v>
      </c>
      <c r="R78" s="16">
        <f t="shared" ref="R78" si="65">SUM(R76:R76)</f>
        <v>0</v>
      </c>
      <c r="S78" s="17" t="s">
        <v>20</v>
      </c>
      <c r="T78" s="51"/>
    </row>
    <row r="79" spans="1:20" s="8" customFormat="1" ht="45" x14ac:dyDescent="0.25">
      <c r="A79" s="13"/>
      <c r="B79" s="18"/>
      <c r="C79" s="12"/>
      <c r="D79" s="26" t="s">
        <v>76</v>
      </c>
      <c r="E79" s="71" t="s">
        <v>78</v>
      </c>
      <c r="F79" s="12">
        <f>SUM(G79:R79)</f>
        <v>40000000</v>
      </c>
      <c r="G79" s="47"/>
      <c r="H79" s="48"/>
      <c r="I79" s="48">
        <v>25000000</v>
      </c>
      <c r="J79" s="48"/>
      <c r="K79" s="48">
        <v>15000000</v>
      </c>
      <c r="L79" s="48"/>
      <c r="M79" s="48"/>
      <c r="N79" s="48"/>
      <c r="O79" s="48"/>
      <c r="P79" s="48"/>
      <c r="Q79" s="48"/>
      <c r="R79" s="48"/>
      <c r="S79" s="7" t="s">
        <v>40</v>
      </c>
      <c r="T79" s="51"/>
    </row>
    <row r="80" spans="1:20" s="8" customFormat="1" x14ac:dyDescent="0.25">
      <c r="A80" s="13"/>
      <c r="B80" s="18"/>
      <c r="C80" s="12"/>
      <c r="D80" s="26"/>
      <c r="E80" s="70"/>
      <c r="F80" s="55"/>
      <c r="G80" s="14">
        <f>G81/$F$79*100</f>
        <v>0</v>
      </c>
      <c r="H80" s="14">
        <f t="shared" ref="H80:R80" si="66">H81/$F$79*100</f>
        <v>0</v>
      </c>
      <c r="I80" s="14">
        <f t="shared" si="66"/>
        <v>62.5</v>
      </c>
      <c r="J80" s="14">
        <f t="shared" si="66"/>
        <v>0</v>
      </c>
      <c r="K80" s="14">
        <f t="shared" si="66"/>
        <v>37.5</v>
      </c>
      <c r="L80" s="14">
        <f t="shared" si="66"/>
        <v>0</v>
      </c>
      <c r="M80" s="14">
        <f t="shared" si="66"/>
        <v>0</v>
      </c>
      <c r="N80" s="14">
        <f t="shared" si="66"/>
        <v>0</v>
      </c>
      <c r="O80" s="14">
        <f t="shared" si="66"/>
        <v>0</v>
      </c>
      <c r="P80" s="14">
        <f t="shared" si="66"/>
        <v>0</v>
      </c>
      <c r="Q80" s="14">
        <f t="shared" si="66"/>
        <v>0</v>
      </c>
      <c r="R80" s="14">
        <f t="shared" si="66"/>
        <v>0</v>
      </c>
      <c r="S80" s="15" t="s">
        <v>19</v>
      </c>
      <c r="T80" s="51"/>
    </row>
    <row r="81" spans="1:20" s="8" customFormat="1" x14ac:dyDescent="0.25">
      <c r="A81" s="13"/>
      <c r="B81" s="18"/>
      <c r="C81" s="12"/>
      <c r="D81" s="26"/>
      <c r="E81" s="70"/>
      <c r="F81" s="55"/>
      <c r="G81" s="16">
        <f>SUM(G79:G79)</f>
        <v>0</v>
      </c>
      <c r="H81" s="16">
        <f t="shared" ref="H81:P81" si="67">SUM(H79:H79)</f>
        <v>0</v>
      </c>
      <c r="I81" s="16">
        <f t="shared" si="67"/>
        <v>25000000</v>
      </c>
      <c r="J81" s="16">
        <f t="shared" si="67"/>
        <v>0</v>
      </c>
      <c r="K81" s="16">
        <f t="shared" si="67"/>
        <v>15000000</v>
      </c>
      <c r="L81" s="16">
        <f t="shared" si="67"/>
        <v>0</v>
      </c>
      <c r="M81" s="16">
        <f t="shared" si="67"/>
        <v>0</v>
      </c>
      <c r="N81" s="16">
        <f t="shared" si="67"/>
        <v>0</v>
      </c>
      <c r="O81" s="16">
        <f t="shared" si="67"/>
        <v>0</v>
      </c>
      <c r="P81" s="16">
        <f t="shared" si="67"/>
        <v>0</v>
      </c>
      <c r="Q81" s="16">
        <f>SUM(Q79:Q79)</f>
        <v>0</v>
      </c>
      <c r="R81" s="16">
        <f t="shared" ref="R81" si="68">SUM(R79:R79)</f>
        <v>0</v>
      </c>
      <c r="S81" s="17" t="s">
        <v>20</v>
      </c>
      <c r="T81" s="51"/>
    </row>
    <row r="82" spans="1:20" s="8" customFormat="1" ht="60" x14ac:dyDescent="0.25">
      <c r="A82" s="13"/>
      <c r="B82" s="18"/>
      <c r="C82" s="12"/>
      <c r="D82" s="26" t="s">
        <v>77</v>
      </c>
      <c r="E82" s="71" t="s">
        <v>79</v>
      </c>
      <c r="F82" s="12">
        <f>SUM(G82:R82)</f>
        <v>120000000</v>
      </c>
      <c r="G82" s="47"/>
      <c r="H82" s="48"/>
      <c r="I82" s="48">
        <v>12000000</v>
      </c>
      <c r="J82" s="48">
        <v>12000000</v>
      </c>
      <c r="K82" s="48">
        <v>12000000</v>
      </c>
      <c r="L82" s="48">
        <v>12000000</v>
      </c>
      <c r="M82" s="48">
        <v>12000000</v>
      </c>
      <c r="N82" s="48">
        <v>12000000</v>
      </c>
      <c r="O82" s="48">
        <v>12000000</v>
      </c>
      <c r="P82" s="48">
        <v>12000000</v>
      </c>
      <c r="Q82" s="48">
        <v>12000000</v>
      </c>
      <c r="R82" s="48">
        <v>12000000</v>
      </c>
      <c r="S82" s="7" t="s">
        <v>40</v>
      </c>
      <c r="T82" s="51"/>
    </row>
    <row r="83" spans="1:20" s="8" customFormat="1" x14ac:dyDescent="0.25">
      <c r="A83" s="13"/>
      <c r="B83" s="18"/>
      <c r="C83" s="12"/>
      <c r="D83" s="26"/>
      <c r="E83" s="70"/>
      <c r="F83" s="55"/>
      <c r="G83" s="14">
        <f>G84/$F$82*100</f>
        <v>0</v>
      </c>
      <c r="H83" s="14">
        <f t="shared" ref="H83:R83" si="69">H84/$F$82*100</f>
        <v>0</v>
      </c>
      <c r="I83" s="14">
        <f>I84/$F$82*100</f>
        <v>10</v>
      </c>
      <c r="J83" s="14">
        <f t="shared" si="69"/>
        <v>10</v>
      </c>
      <c r="K83" s="14">
        <f t="shared" si="69"/>
        <v>10</v>
      </c>
      <c r="L83" s="14">
        <f t="shared" si="69"/>
        <v>10</v>
      </c>
      <c r="M83" s="14">
        <f t="shared" si="69"/>
        <v>10</v>
      </c>
      <c r="N83" s="14">
        <f t="shared" si="69"/>
        <v>10</v>
      </c>
      <c r="O83" s="14">
        <f>O84/$F$82*100</f>
        <v>10</v>
      </c>
      <c r="P83" s="14">
        <f t="shared" si="69"/>
        <v>10</v>
      </c>
      <c r="Q83" s="14">
        <f t="shared" si="69"/>
        <v>10</v>
      </c>
      <c r="R83" s="14">
        <f t="shared" si="69"/>
        <v>10</v>
      </c>
      <c r="S83" s="15" t="s">
        <v>19</v>
      </c>
      <c r="T83" s="51"/>
    </row>
    <row r="84" spans="1:20" s="8" customFormat="1" x14ac:dyDescent="0.25">
      <c r="A84" s="13"/>
      <c r="B84" s="18"/>
      <c r="C84" s="12"/>
      <c r="D84" s="26"/>
      <c r="E84" s="70"/>
      <c r="F84" s="55"/>
      <c r="G84" s="16">
        <f>SUM(G82:G82)</f>
        <v>0</v>
      </c>
      <c r="H84" s="16">
        <f t="shared" ref="H84:P84" si="70">SUM(H82:H82)</f>
        <v>0</v>
      </c>
      <c r="I84" s="16">
        <f t="shared" si="70"/>
        <v>12000000</v>
      </c>
      <c r="J84" s="46">
        <f t="shared" si="70"/>
        <v>12000000</v>
      </c>
      <c r="K84" s="46">
        <f t="shared" si="70"/>
        <v>12000000</v>
      </c>
      <c r="L84" s="46">
        <f t="shared" si="70"/>
        <v>12000000</v>
      </c>
      <c r="M84" s="46">
        <f t="shared" si="70"/>
        <v>12000000</v>
      </c>
      <c r="N84" s="46">
        <f t="shared" si="70"/>
        <v>12000000</v>
      </c>
      <c r="O84" s="46">
        <f t="shared" si="70"/>
        <v>12000000</v>
      </c>
      <c r="P84" s="46">
        <f t="shared" si="70"/>
        <v>12000000</v>
      </c>
      <c r="Q84" s="16">
        <f>SUM(Q82:Q82)</f>
        <v>12000000</v>
      </c>
      <c r="R84" s="16">
        <f t="shared" ref="R84" si="71">SUM(R82:R82)</f>
        <v>12000000</v>
      </c>
      <c r="S84" s="17" t="s">
        <v>20</v>
      </c>
      <c r="T84" s="51"/>
    </row>
    <row r="85" spans="1:20" s="8" customFormat="1" ht="33.75" customHeight="1" x14ac:dyDescent="0.25">
      <c r="A85" s="13"/>
      <c r="B85" s="18"/>
      <c r="C85" s="12"/>
      <c r="D85" s="26" t="s">
        <v>114</v>
      </c>
      <c r="E85" s="71" t="s">
        <v>80</v>
      </c>
      <c r="F85" s="12">
        <f>SUM(G85:R85)</f>
        <v>280428000</v>
      </c>
      <c r="G85" s="47"/>
      <c r="H85" s="48"/>
      <c r="I85" s="48"/>
      <c r="J85" s="54"/>
      <c r="K85" s="54"/>
      <c r="L85" s="72">
        <v>275000000</v>
      </c>
      <c r="M85" s="54"/>
      <c r="N85" s="54"/>
      <c r="O85" s="72">
        <v>2714000</v>
      </c>
      <c r="P85" s="54"/>
      <c r="Q85" s="48"/>
      <c r="R85" s="48">
        <v>2714000</v>
      </c>
      <c r="S85" s="7" t="s">
        <v>40</v>
      </c>
      <c r="T85" s="51"/>
    </row>
    <row r="86" spans="1:20" s="8" customFormat="1" x14ac:dyDescent="0.25">
      <c r="A86" s="13"/>
      <c r="B86" s="18"/>
      <c r="C86" s="12"/>
      <c r="D86" s="26"/>
      <c r="E86" s="70"/>
      <c r="F86" s="55"/>
      <c r="G86" s="14">
        <f>G87/$F$85*100</f>
        <v>0</v>
      </c>
      <c r="H86" s="14">
        <f t="shared" ref="H86:R86" si="72">H87/$F$85*100</f>
        <v>0</v>
      </c>
      <c r="I86" s="14">
        <f t="shared" si="72"/>
        <v>0</v>
      </c>
      <c r="J86" s="53">
        <f t="shared" si="72"/>
        <v>0</v>
      </c>
      <c r="K86" s="53">
        <f t="shared" si="72"/>
        <v>0</v>
      </c>
      <c r="L86" s="53">
        <f t="shared" si="72"/>
        <v>98.064387293708194</v>
      </c>
      <c r="M86" s="53">
        <f t="shared" si="72"/>
        <v>0</v>
      </c>
      <c r="N86" s="53">
        <f t="shared" si="72"/>
        <v>0</v>
      </c>
      <c r="O86" s="53">
        <f t="shared" si="72"/>
        <v>0.96780635314590557</v>
      </c>
      <c r="P86" s="53">
        <f t="shared" si="72"/>
        <v>0</v>
      </c>
      <c r="Q86" s="14">
        <f t="shared" si="72"/>
        <v>0</v>
      </c>
      <c r="R86" s="14">
        <f t="shared" si="72"/>
        <v>0.96780635314590557</v>
      </c>
      <c r="S86" s="15" t="s">
        <v>19</v>
      </c>
      <c r="T86" s="51"/>
    </row>
    <row r="87" spans="1:20" s="8" customFormat="1" x14ac:dyDescent="0.25">
      <c r="A87" s="13"/>
      <c r="B87" s="18"/>
      <c r="C87" s="12"/>
      <c r="D87" s="26"/>
      <c r="E87" s="70"/>
      <c r="F87" s="55"/>
      <c r="G87" s="16">
        <f>SUM(G85:G85)</f>
        <v>0</v>
      </c>
      <c r="H87" s="16">
        <f t="shared" ref="H87:P87" si="73">SUM(H85:H85)</f>
        <v>0</v>
      </c>
      <c r="I87" s="46">
        <f t="shared" si="73"/>
        <v>0</v>
      </c>
      <c r="J87" s="16">
        <f t="shared" si="73"/>
        <v>0</v>
      </c>
      <c r="K87" s="16">
        <f t="shared" si="73"/>
        <v>0</v>
      </c>
      <c r="L87" s="46">
        <f t="shared" si="73"/>
        <v>275000000</v>
      </c>
      <c r="M87" s="46">
        <f t="shared" si="73"/>
        <v>0</v>
      </c>
      <c r="N87" s="46">
        <f t="shared" si="73"/>
        <v>0</v>
      </c>
      <c r="O87" s="46">
        <f t="shared" si="73"/>
        <v>2714000</v>
      </c>
      <c r="P87" s="46">
        <f t="shared" si="73"/>
        <v>0</v>
      </c>
      <c r="Q87" s="46">
        <f>SUM(Q85:Q85)</f>
        <v>0</v>
      </c>
      <c r="R87" s="46">
        <f t="shared" ref="R87" si="74">SUM(R85:R85)</f>
        <v>2714000</v>
      </c>
      <c r="S87" s="17" t="s">
        <v>20</v>
      </c>
      <c r="T87" s="51"/>
    </row>
    <row r="88" spans="1:20" s="8" customFormat="1" ht="45" x14ac:dyDescent="0.25">
      <c r="A88" s="13"/>
      <c r="B88" s="18"/>
      <c r="C88" s="12"/>
      <c r="D88" s="26" t="s">
        <v>115</v>
      </c>
      <c r="E88" s="71" t="s">
        <v>81</v>
      </c>
      <c r="F88" s="12">
        <f>SUM(G88:R88)</f>
        <v>5000000</v>
      </c>
      <c r="G88" s="47"/>
      <c r="H88" s="77"/>
      <c r="I88" s="75">
        <v>3000000</v>
      </c>
      <c r="J88" s="78"/>
      <c r="K88" s="48"/>
      <c r="L88" s="54"/>
      <c r="M88" s="54"/>
      <c r="N88" s="72">
        <v>1000000</v>
      </c>
      <c r="O88" s="54"/>
      <c r="P88" s="54"/>
      <c r="Q88" s="72">
        <v>1000000</v>
      </c>
      <c r="R88" s="54"/>
      <c r="S88" s="7" t="s">
        <v>40</v>
      </c>
      <c r="T88" s="51"/>
    </row>
    <row r="89" spans="1:20" s="8" customFormat="1" x14ac:dyDescent="0.25">
      <c r="A89" s="13"/>
      <c r="B89" s="18"/>
      <c r="C89" s="12"/>
      <c r="D89" s="26"/>
      <c r="E89" s="71"/>
      <c r="F89" s="55"/>
      <c r="G89" s="14">
        <f>G90/$F$88*100</f>
        <v>0</v>
      </c>
      <c r="H89" s="14">
        <f>H90/$F$88*100</f>
        <v>0</v>
      </c>
      <c r="I89" s="53">
        <f t="shared" ref="I89:R89" si="75">I90/$F$88*100</f>
        <v>60</v>
      </c>
      <c r="J89" s="14">
        <f t="shared" si="75"/>
        <v>0</v>
      </c>
      <c r="K89" s="14">
        <f t="shared" si="75"/>
        <v>0</v>
      </c>
      <c r="L89" s="53">
        <f t="shared" si="75"/>
        <v>0</v>
      </c>
      <c r="M89" s="53">
        <f t="shared" si="75"/>
        <v>0</v>
      </c>
      <c r="N89" s="53">
        <f t="shared" si="75"/>
        <v>20</v>
      </c>
      <c r="O89" s="53">
        <f t="shared" si="75"/>
        <v>0</v>
      </c>
      <c r="P89" s="53">
        <f t="shared" si="75"/>
        <v>0</v>
      </c>
      <c r="Q89" s="53">
        <f t="shared" si="75"/>
        <v>20</v>
      </c>
      <c r="R89" s="53">
        <f t="shared" si="75"/>
        <v>0</v>
      </c>
      <c r="S89" s="15" t="s">
        <v>19</v>
      </c>
      <c r="T89" s="51"/>
    </row>
    <row r="90" spans="1:20" s="8" customFormat="1" x14ac:dyDescent="0.25">
      <c r="A90" s="13"/>
      <c r="B90" s="18"/>
      <c r="C90" s="12"/>
      <c r="D90" s="26"/>
      <c r="E90" s="71"/>
      <c r="F90" s="55"/>
      <c r="G90" s="16">
        <f>SUM(G88:G88)</f>
        <v>0</v>
      </c>
      <c r="H90" s="16">
        <f t="shared" ref="H90:P90" si="76">SUM(H88:H88)</f>
        <v>0</v>
      </c>
      <c r="I90" s="16">
        <f t="shared" si="76"/>
        <v>3000000</v>
      </c>
      <c r="J90" s="16">
        <f t="shared" si="76"/>
        <v>0</v>
      </c>
      <c r="K90" s="16">
        <f t="shared" si="76"/>
        <v>0</v>
      </c>
      <c r="L90" s="16">
        <f t="shared" si="76"/>
        <v>0</v>
      </c>
      <c r="M90" s="16">
        <f t="shared" si="76"/>
        <v>0</v>
      </c>
      <c r="N90" s="16">
        <f t="shared" si="76"/>
        <v>1000000</v>
      </c>
      <c r="O90" s="16">
        <f t="shared" si="76"/>
        <v>0</v>
      </c>
      <c r="P90" s="16">
        <f t="shared" si="76"/>
        <v>0</v>
      </c>
      <c r="Q90" s="16">
        <f>SUM(Q88:Q88)</f>
        <v>1000000</v>
      </c>
      <c r="R90" s="16">
        <f t="shared" ref="R90" si="77">SUM(R88:R88)</f>
        <v>0</v>
      </c>
      <c r="S90" s="17" t="s">
        <v>20</v>
      </c>
      <c r="T90" s="51"/>
    </row>
    <row r="91" spans="1:20" s="8" customFormat="1" ht="30" x14ac:dyDescent="0.25">
      <c r="A91" s="13"/>
      <c r="B91" s="18"/>
      <c r="C91" s="12"/>
      <c r="D91" s="26" t="s">
        <v>116</v>
      </c>
      <c r="E91" s="71" t="s">
        <v>82</v>
      </c>
      <c r="F91" s="12">
        <f>SUM(G91:R91)</f>
        <v>5030000</v>
      </c>
      <c r="G91" s="47"/>
      <c r="H91" s="48">
        <v>1000000</v>
      </c>
      <c r="I91" s="48"/>
      <c r="J91" s="48">
        <v>1000000</v>
      </c>
      <c r="K91" s="48"/>
      <c r="L91" s="48"/>
      <c r="M91" s="48">
        <v>1000000</v>
      </c>
      <c r="N91" s="48"/>
      <c r="O91" s="48">
        <v>1000000</v>
      </c>
      <c r="P91" s="48"/>
      <c r="Q91" s="48">
        <v>1030000</v>
      </c>
      <c r="R91" s="48"/>
      <c r="S91" s="7" t="s">
        <v>40</v>
      </c>
      <c r="T91" s="51"/>
    </row>
    <row r="92" spans="1:20" s="8" customFormat="1" x14ac:dyDescent="0.25">
      <c r="A92" s="13"/>
      <c r="B92" s="18"/>
      <c r="C92" s="12"/>
      <c r="D92" s="26"/>
      <c r="E92" s="71"/>
      <c r="F92" s="55"/>
      <c r="G92" s="14">
        <f>G93/$F$91*100</f>
        <v>0</v>
      </c>
      <c r="H92" s="14">
        <f>H93/$F$91*100</f>
        <v>19.880715705765407</v>
      </c>
      <c r="I92" s="14">
        <f>I93/$F$91*100</f>
        <v>0</v>
      </c>
      <c r="J92" s="14">
        <f t="shared" ref="J92:R92" si="78">J93/$F$91*100</f>
        <v>19.880715705765407</v>
      </c>
      <c r="K92" s="14">
        <f t="shared" si="78"/>
        <v>0</v>
      </c>
      <c r="L92" s="14">
        <f t="shared" si="78"/>
        <v>0</v>
      </c>
      <c r="M92" s="14">
        <f t="shared" si="78"/>
        <v>19.880715705765407</v>
      </c>
      <c r="N92" s="14">
        <f t="shared" si="78"/>
        <v>0</v>
      </c>
      <c r="O92" s="14">
        <f t="shared" si="78"/>
        <v>19.880715705765407</v>
      </c>
      <c r="P92" s="14">
        <f t="shared" si="78"/>
        <v>0</v>
      </c>
      <c r="Q92" s="14">
        <f t="shared" si="78"/>
        <v>20.477137176938371</v>
      </c>
      <c r="R92" s="14">
        <f t="shared" si="78"/>
        <v>0</v>
      </c>
      <c r="S92" s="15" t="s">
        <v>19</v>
      </c>
      <c r="T92" s="51"/>
    </row>
    <row r="93" spans="1:20" s="8" customFormat="1" x14ac:dyDescent="0.25">
      <c r="A93" s="13"/>
      <c r="B93" s="18"/>
      <c r="C93" s="12"/>
      <c r="D93" s="26"/>
      <c r="E93" s="71"/>
      <c r="F93" s="55"/>
      <c r="G93" s="16">
        <f>SUM(G91:G91)</f>
        <v>0</v>
      </c>
      <c r="H93" s="16">
        <f t="shared" ref="H93:P93" si="79">SUM(H91:H91)</f>
        <v>1000000</v>
      </c>
      <c r="I93" s="16">
        <f t="shared" si="79"/>
        <v>0</v>
      </c>
      <c r="J93" s="16">
        <f t="shared" si="79"/>
        <v>1000000</v>
      </c>
      <c r="K93" s="16">
        <f t="shared" si="79"/>
        <v>0</v>
      </c>
      <c r="L93" s="16">
        <f t="shared" si="79"/>
        <v>0</v>
      </c>
      <c r="M93" s="16">
        <f t="shared" si="79"/>
        <v>1000000</v>
      </c>
      <c r="N93" s="16">
        <f t="shared" si="79"/>
        <v>0</v>
      </c>
      <c r="O93" s="16">
        <f t="shared" si="79"/>
        <v>1000000</v>
      </c>
      <c r="P93" s="16">
        <f t="shared" si="79"/>
        <v>0</v>
      </c>
      <c r="Q93" s="16">
        <f>SUM(Q91:Q91)</f>
        <v>1030000</v>
      </c>
      <c r="R93" s="16">
        <f t="shared" ref="R93" si="80">SUM(R91:R91)</f>
        <v>0</v>
      </c>
      <c r="S93" s="17" t="s">
        <v>20</v>
      </c>
      <c r="T93" s="51"/>
    </row>
    <row r="94" spans="1:20" s="8" customFormat="1" ht="45" x14ac:dyDescent="0.25">
      <c r="A94" s="13"/>
      <c r="B94" s="18"/>
      <c r="C94" s="12"/>
      <c r="D94" s="26" t="s">
        <v>117</v>
      </c>
      <c r="E94" s="71" t="s">
        <v>83</v>
      </c>
      <c r="F94" s="12">
        <f>SUM(G94:R94)</f>
        <v>2250000</v>
      </c>
      <c r="G94" s="47"/>
      <c r="H94" s="48"/>
      <c r="I94" s="48"/>
      <c r="J94" s="48">
        <v>650000</v>
      </c>
      <c r="K94" s="48"/>
      <c r="L94" s="48">
        <v>650000</v>
      </c>
      <c r="M94" s="48"/>
      <c r="N94" s="48">
        <v>300000</v>
      </c>
      <c r="O94" s="48"/>
      <c r="P94" s="48"/>
      <c r="Q94" s="48">
        <v>650000</v>
      </c>
      <c r="R94" s="48"/>
      <c r="S94" s="7" t="s">
        <v>40</v>
      </c>
      <c r="T94" s="51"/>
    </row>
    <row r="95" spans="1:20" s="8" customFormat="1" x14ac:dyDescent="0.25">
      <c r="A95" s="13"/>
      <c r="B95" s="18"/>
      <c r="C95" s="12"/>
      <c r="D95" s="26"/>
      <c r="E95" s="71"/>
      <c r="F95" s="55"/>
      <c r="G95" s="14">
        <f>G96/$F$94*100</f>
        <v>0</v>
      </c>
      <c r="H95" s="14">
        <f t="shared" ref="H95:R95" si="81">H96/$F$94*100</f>
        <v>0</v>
      </c>
      <c r="I95" s="14">
        <f t="shared" si="81"/>
        <v>0</v>
      </c>
      <c r="J95" s="14">
        <f t="shared" si="81"/>
        <v>28.888888888888886</v>
      </c>
      <c r="K95" s="14">
        <f t="shared" si="81"/>
        <v>0</v>
      </c>
      <c r="L95" s="14">
        <f t="shared" si="81"/>
        <v>28.888888888888886</v>
      </c>
      <c r="M95" s="14">
        <f t="shared" si="81"/>
        <v>0</v>
      </c>
      <c r="N95" s="14">
        <f t="shared" si="81"/>
        <v>13.333333333333334</v>
      </c>
      <c r="O95" s="14">
        <f t="shared" si="81"/>
        <v>0</v>
      </c>
      <c r="P95" s="14">
        <f t="shared" si="81"/>
        <v>0</v>
      </c>
      <c r="Q95" s="14">
        <f t="shared" si="81"/>
        <v>28.888888888888886</v>
      </c>
      <c r="R95" s="14">
        <f t="shared" si="81"/>
        <v>0</v>
      </c>
      <c r="S95" s="15" t="s">
        <v>19</v>
      </c>
      <c r="T95" s="51"/>
    </row>
    <row r="96" spans="1:20" s="8" customFormat="1" x14ac:dyDescent="0.25">
      <c r="A96" s="13"/>
      <c r="B96" s="18"/>
      <c r="C96" s="12"/>
      <c r="D96" s="26"/>
      <c r="E96" s="71"/>
      <c r="F96" s="55"/>
      <c r="G96" s="16">
        <f>SUM(G94:G94)</f>
        <v>0</v>
      </c>
      <c r="H96" s="16">
        <f t="shared" ref="H96:P96" si="82">SUM(H94:H94)</f>
        <v>0</v>
      </c>
      <c r="I96" s="16">
        <f t="shared" si="82"/>
        <v>0</v>
      </c>
      <c r="J96" s="16">
        <f t="shared" si="82"/>
        <v>650000</v>
      </c>
      <c r="K96" s="16">
        <f t="shared" si="82"/>
        <v>0</v>
      </c>
      <c r="L96" s="16">
        <f t="shared" si="82"/>
        <v>650000</v>
      </c>
      <c r="M96" s="16">
        <f t="shared" si="82"/>
        <v>0</v>
      </c>
      <c r="N96" s="16">
        <f t="shared" si="82"/>
        <v>300000</v>
      </c>
      <c r="O96" s="16">
        <f t="shared" si="82"/>
        <v>0</v>
      </c>
      <c r="P96" s="16">
        <f t="shared" si="82"/>
        <v>0</v>
      </c>
      <c r="Q96" s="16">
        <f>SUM(Q94:Q94)</f>
        <v>650000</v>
      </c>
      <c r="R96" s="16">
        <f t="shared" ref="R96" si="83">SUM(R94:R94)</f>
        <v>0</v>
      </c>
      <c r="S96" s="17" t="s">
        <v>20</v>
      </c>
      <c r="T96" s="51"/>
    </row>
    <row r="97" spans="1:20" s="8" customFormat="1" ht="45" x14ac:dyDescent="0.25">
      <c r="A97" s="13"/>
      <c r="B97" s="18"/>
      <c r="C97" s="12"/>
      <c r="D97" s="26" t="s">
        <v>118</v>
      </c>
      <c r="E97" s="71" t="s">
        <v>84</v>
      </c>
      <c r="F97" s="12">
        <f>SUM(G97:R97)</f>
        <v>27000000</v>
      </c>
      <c r="G97" s="47"/>
      <c r="H97" s="48"/>
      <c r="I97" s="48"/>
      <c r="J97" s="48">
        <v>13500000</v>
      </c>
      <c r="K97" s="48"/>
      <c r="L97" s="48"/>
      <c r="M97" s="48"/>
      <c r="N97" s="48"/>
      <c r="O97" s="48">
        <v>13500000</v>
      </c>
      <c r="P97" s="48"/>
      <c r="Q97" s="48"/>
      <c r="R97" s="48"/>
      <c r="S97" s="7" t="s">
        <v>40</v>
      </c>
      <c r="T97" s="51"/>
    </row>
    <row r="98" spans="1:20" s="8" customFormat="1" x14ac:dyDescent="0.25">
      <c r="A98" s="13"/>
      <c r="B98" s="18"/>
      <c r="C98" s="12"/>
      <c r="D98" s="26"/>
      <c r="E98" s="71"/>
      <c r="F98" s="55"/>
      <c r="G98" s="14">
        <f>G99/$F$97*100</f>
        <v>0</v>
      </c>
      <c r="H98" s="14">
        <f t="shared" ref="H98:R98" si="84">H99/$F$97*100</f>
        <v>0</v>
      </c>
      <c r="I98" s="14">
        <f t="shared" si="84"/>
        <v>0</v>
      </c>
      <c r="J98" s="14">
        <f t="shared" si="84"/>
        <v>50</v>
      </c>
      <c r="K98" s="14">
        <f t="shared" si="84"/>
        <v>0</v>
      </c>
      <c r="L98" s="14">
        <f t="shared" si="84"/>
        <v>0</v>
      </c>
      <c r="M98" s="14">
        <f t="shared" si="84"/>
        <v>0</v>
      </c>
      <c r="N98" s="14">
        <f t="shared" si="84"/>
        <v>0</v>
      </c>
      <c r="O98" s="14">
        <f t="shared" si="84"/>
        <v>50</v>
      </c>
      <c r="P98" s="14">
        <f t="shared" si="84"/>
        <v>0</v>
      </c>
      <c r="Q98" s="14">
        <f t="shared" si="84"/>
        <v>0</v>
      </c>
      <c r="R98" s="14">
        <f t="shared" si="84"/>
        <v>0</v>
      </c>
      <c r="S98" s="15" t="s">
        <v>19</v>
      </c>
      <c r="T98" s="51"/>
    </row>
    <row r="99" spans="1:20" s="8" customFormat="1" x14ac:dyDescent="0.25">
      <c r="A99" s="13"/>
      <c r="B99" s="18"/>
      <c r="C99" s="12"/>
      <c r="D99" s="26"/>
      <c r="E99" s="71"/>
      <c r="F99" s="55"/>
      <c r="G99" s="16">
        <f>SUM(G97:G97)</f>
        <v>0</v>
      </c>
      <c r="H99" s="16">
        <f t="shared" ref="H99:P99" si="85">SUM(H97:H97)</f>
        <v>0</v>
      </c>
      <c r="I99" s="16">
        <f t="shared" si="85"/>
        <v>0</v>
      </c>
      <c r="J99" s="16">
        <f t="shared" si="85"/>
        <v>13500000</v>
      </c>
      <c r="K99" s="16">
        <f t="shared" si="85"/>
        <v>0</v>
      </c>
      <c r="L99" s="16">
        <f t="shared" si="85"/>
        <v>0</v>
      </c>
      <c r="M99" s="16">
        <f t="shared" si="85"/>
        <v>0</v>
      </c>
      <c r="N99" s="16">
        <f t="shared" si="85"/>
        <v>0</v>
      </c>
      <c r="O99" s="16">
        <f t="shared" si="85"/>
        <v>13500000</v>
      </c>
      <c r="P99" s="16">
        <f t="shared" si="85"/>
        <v>0</v>
      </c>
      <c r="Q99" s="16">
        <f>SUM(Q97:Q97)</f>
        <v>0</v>
      </c>
      <c r="R99" s="16">
        <f t="shared" ref="R99" si="86">SUM(R97:R97)</f>
        <v>0</v>
      </c>
      <c r="S99" s="17" t="s">
        <v>20</v>
      </c>
      <c r="T99" s="51"/>
    </row>
    <row r="100" spans="1:20" s="8" customFormat="1" x14ac:dyDescent="0.25">
      <c r="A100" s="13"/>
      <c r="B100" s="18"/>
      <c r="C100" s="12"/>
      <c r="D100" s="26" t="s">
        <v>119</v>
      </c>
      <c r="E100" s="70" t="s">
        <v>85</v>
      </c>
      <c r="F100" s="12">
        <f>SUM(G100:R100)</f>
        <v>11000000</v>
      </c>
      <c r="G100" s="47"/>
      <c r="H100" s="48"/>
      <c r="I100" s="48"/>
      <c r="J100" s="48">
        <v>11000000</v>
      </c>
      <c r="K100" s="48"/>
      <c r="L100" s="48"/>
      <c r="M100" s="48"/>
      <c r="N100" s="48"/>
      <c r="O100" s="48"/>
      <c r="P100" s="48"/>
      <c r="Q100" s="48"/>
      <c r="R100" s="48"/>
      <c r="S100" s="49"/>
      <c r="T100" s="51"/>
    </row>
    <row r="101" spans="1:20" s="8" customFormat="1" x14ac:dyDescent="0.25">
      <c r="A101" s="13"/>
      <c r="B101" s="18"/>
      <c r="C101" s="12"/>
      <c r="D101" s="26"/>
      <c r="E101" s="71"/>
      <c r="F101" s="55"/>
      <c r="G101" s="14">
        <f>G102/$F$100*100</f>
        <v>0</v>
      </c>
      <c r="H101" s="14">
        <f t="shared" ref="H101:R101" si="87">H102/$F$100*100</f>
        <v>0</v>
      </c>
      <c r="I101" s="14">
        <f t="shared" si="87"/>
        <v>0</v>
      </c>
      <c r="J101" s="14">
        <f t="shared" si="87"/>
        <v>100</v>
      </c>
      <c r="K101" s="14">
        <f t="shared" si="87"/>
        <v>0</v>
      </c>
      <c r="L101" s="14">
        <f t="shared" si="87"/>
        <v>0</v>
      </c>
      <c r="M101" s="14">
        <f t="shared" si="87"/>
        <v>0</v>
      </c>
      <c r="N101" s="14">
        <f t="shared" si="87"/>
        <v>0</v>
      </c>
      <c r="O101" s="14">
        <f t="shared" si="87"/>
        <v>0</v>
      </c>
      <c r="P101" s="14">
        <f t="shared" si="87"/>
        <v>0</v>
      </c>
      <c r="Q101" s="14">
        <f t="shared" si="87"/>
        <v>0</v>
      </c>
      <c r="R101" s="14">
        <f t="shared" si="87"/>
        <v>0</v>
      </c>
      <c r="S101" s="15" t="s">
        <v>19</v>
      </c>
      <c r="T101" s="51"/>
    </row>
    <row r="102" spans="1:20" s="8" customFormat="1" x14ac:dyDescent="0.25">
      <c r="A102" s="13"/>
      <c r="B102" s="18"/>
      <c r="C102" s="12"/>
      <c r="D102" s="26"/>
      <c r="E102" s="71"/>
      <c r="F102" s="55"/>
      <c r="G102" s="16">
        <f>SUM(G100:G100)</f>
        <v>0</v>
      </c>
      <c r="H102" s="16">
        <f t="shared" ref="H102:P102" si="88">SUM(H100:H100)</f>
        <v>0</v>
      </c>
      <c r="I102" s="16">
        <f t="shared" si="88"/>
        <v>0</v>
      </c>
      <c r="J102" s="16">
        <f t="shared" si="88"/>
        <v>11000000</v>
      </c>
      <c r="K102" s="16">
        <f t="shared" si="88"/>
        <v>0</v>
      </c>
      <c r="L102" s="16">
        <f t="shared" si="88"/>
        <v>0</v>
      </c>
      <c r="M102" s="16">
        <f t="shared" si="88"/>
        <v>0</v>
      </c>
      <c r="N102" s="16">
        <f t="shared" si="88"/>
        <v>0</v>
      </c>
      <c r="O102" s="16">
        <f t="shared" si="88"/>
        <v>0</v>
      </c>
      <c r="P102" s="16">
        <f t="shared" si="88"/>
        <v>0</v>
      </c>
      <c r="Q102" s="16">
        <f>SUM(Q100:Q100)</f>
        <v>0</v>
      </c>
      <c r="R102" s="16">
        <f t="shared" ref="R102" si="89">SUM(R100:R100)</f>
        <v>0</v>
      </c>
      <c r="S102" s="17" t="s">
        <v>20</v>
      </c>
      <c r="T102" s="51"/>
    </row>
    <row r="103" spans="1:20" s="8" customFormat="1" ht="30" x14ac:dyDescent="0.25">
      <c r="A103" s="13"/>
      <c r="B103" s="18"/>
      <c r="C103" s="12"/>
      <c r="D103" s="26" t="s">
        <v>120</v>
      </c>
      <c r="E103" s="71" t="s">
        <v>86</v>
      </c>
      <c r="F103" s="12">
        <f>SUM(G103:R103)</f>
        <v>10000000</v>
      </c>
      <c r="G103" s="47"/>
      <c r="H103" s="48"/>
      <c r="I103" s="48"/>
      <c r="J103" s="48">
        <v>5000000</v>
      </c>
      <c r="K103" s="48"/>
      <c r="L103" s="48"/>
      <c r="M103" s="48"/>
      <c r="N103" s="48">
        <v>5000000</v>
      </c>
      <c r="O103" s="48"/>
      <c r="P103" s="48"/>
      <c r="Q103" s="48"/>
      <c r="R103" s="48"/>
      <c r="S103" s="7" t="s">
        <v>40</v>
      </c>
      <c r="T103" s="51"/>
    </row>
    <row r="104" spans="1:20" s="8" customFormat="1" x14ac:dyDescent="0.25">
      <c r="A104" s="13"/>
      <c r="B104" s="18"/>
      <c r="C104" s="12"/>
      <c r="D104" s="26"/>
      <c r="E104" s="71"/>
      <c r="F104" s="55"/>
      <c r="G104" s="14">
        <f>G105/$F$103*100</f>
        <v>0</v>
      </c>
      <c r="H104" s="14">
        <f t="shared" ref="H104:R104" si="90">H105/$F$103*100</f>
        <v>0</v>
      </c>
      <c r="I104" s="14">
        <f t="shared" si="90"/>
        <v>0</v>
      </c>
      <c r="J104" s="14">
        <f t="shared" si="90"/>
        <v>50</v>
      </c>
      <c r="K104" s="14">
        <f t="shared" si="90"/>
        <v>0</v>
      </c>
      <c r="L104" s="14">
        <f t="shared" si="90"/>
        <v>0</v>
      </c>
      <c r="M104" s="14">
        <f t="shared" si="90"/>
        <v>0</v>
      </c>
      <c r="N104" s="14">
        <f t="shared" si="90"/>
        <v>50</v>
      </c>
      <c r="O104" s="14">
        <f t="shared" si="90"/>
        <v>0</v>
      </c>
      <c r="P104" s="14">
        <f t="shared" si="90"/>
        <v>0</v>
      </c>
      <c r="Q104" s="14">
        <f t="shared" si="90"/>
        <v>0</v>
      </c>
      <c r="R104" s="14">
        <f t="shared" si="90"/>
        <v>0</v>
      </c>
      <c r="S104" s="15" t="s">
        <v>19</v>
      </c>
      <c r="T104" s="51"/>
    </row>
    <row r="105" spans="1:20" s="8" customFormat="1" x14ac:dyDescent="0.25">
      <c r="A105" s="13"/>
      <c r="B105" s="18"/>
      <c r="C105" s="12"/>
      <c r="D105" s="26"/>
      <c r="E105" s="71"/>
      <c r="F105" s="55"/>
      <c r="G105" s="16">
        <f>SUM(G103:G103)</f>
        <v>0</v>
      </c>
      <c r="H105" s="16">
        <f t="shared" ref="H105:P105" si="91">SUM(H103:H103)</f>
        <v>0</v>
      </c>
      <c r="I105" s="16">
        <f t="shared" si="91"/>
        <v>0</v>
      </c>
      <c r="J105" s="16">
        <f t="shared" si="91"/>
        <v>5000000</v>
      </c>
      <c r="K105" s="16">
        <f t="shared" si="91"/>
        <v>0</v>
      </c>
      <c r="L105" s="16">
        <f t="shared" si="91"/>
        <v>0</v>
      </c>
      <c r="M105" s="16">
        <f t="shared" si="91"/>
        <v>0</v>
      </c>
      <c r="N105" s="16">
        <f t="shared" si="91"/>
        <v>5000000</v>
      </c>
      <c r="O105" s="16">
        <f t="shared" si="91"/>
        <v>0</v>
      </c>
      <c r="P105" s="16">
        <f t="shared" si="91"/>
        <v>0</v>
      </c>
      <c r="Q105" s="16">
        <f>SUM(Q103:Q103)</f>
        <v>0</v>
      </c>
      <c r="R105" s="16">
        <f t="shared" ref="R105" si="92">SUM(R103:R103)</f>
        <v>0</v>
      </c>
      <c r="S105" s="17" t="s">
        <v>20</v>
      </c>
      <c r="T105" s="51"/>
    </row>
    <row r="106" spans="1:20" s="8" customFormat="1" x14ac:dyDescent="0.25">
      <c r="A106" s="13"/>
      <c r="B106" s="18"/>
      <c r="C106" s="12"/>
      <c r="D106" s="26" t="s">
        <v>121</v>
      </c>
      <c r="E106" s="70" t="s">
        <v>87</v>
      </c>
      <c r="F106" s="12">
        <f>SUM(G106:R106)</f>
        <v>20000000</v>
      </c>
      <c r="G106" s="47"/>
      <c r="H106" s="48"/>
      <c r="I106" s="48"/>
      <c r="J106" s="48"/>
      <c r="K106" s="48"/>
      <c r="L106" s="48">
        <v>20000000</v>
      </c>
      <c r="M106" s="48"/>
      <c r="N106" s="48"/>
      <c r="O106" s="48"/>
      <c r="P106" s="48"/>
      <c r="Q106" s="48"/>
      <c r="R106" s="48"/>
      <c r="S106" s="7" t="s">
        <v>40</v>
      </c>
      <c r="T106" s="51"/>
    </row>
    <row r="107" spans="1:20" s="8" customFormat="1" x14ac:dyDescent="0.25">
      <c r="A107" s="13"/>
      <c r="B107" s="18"/>
      <c r="C107" s="12"/>
      <c r="D107" s="26"/>
      <c r="E107" s="71"/>
      <c r="F107" s="55"/>
      <c r="G107" s="14">
        <f>G108/$F$106*100</f>
        <v>0</v>
      </c>
      <c r="H107" s="14">
        <f t="shared" ref="H107:R107" si="93">H108/$F$106*100</f>
        <v>0</v>
      </c>
      <c r="I107" s="14">
        <f t="shared" si="93"/>
        <v>0</v>
      </c>
      <c r="J107" s="14">
        <f t="shared" si="93"/>
        <v>0</v>
      </c>
      <c r="K107" s="14">
        <f t="shared" si="93"/>
        <v>0</v>
      </c>
      <c r="L107" s="14">
        <f t="shared" si="93"/>
        <v>100</v>
      </c>
      <c r="M107" s="14">
        <f t="shared" si="93"/>
        <v>0</v>
      </c>
      <c r="N107" s="14">
        <f t="shared" si="93"/>
        <v>0</v>
      </c>
      <c r="O107" s="14">
        <f t="shared" si="93"/>
        <v>0</v>
      </c>
      <c r="P107" s="14">
        <f t="shared" si="93"/>
        <v>0</v>
      </c>
      <c r="Q107" s="14">
        <f t="shared" si="93"/>
        <v>0</v>
      </c>
      <c r="R107" s="14">
        <f t="shared" si="93"/>
        <v>0</v>
      </c>
      <c r="S107" s="15" t="s">
        <v>19</v>
      </c>
      <c r="T107" s="51"/>
    </row>
    <row r="108" spans="1:20" s="8" customFormat="1" x14ac:dyDescent="0.25">
      <c r="A108" s="13"/>
      <c r="B108" s="18"/>
      <c r="C108" s="12"/>
      <c r="D108" s="26"/>
      <c r="E108" s="71"/>
      <c r="F108" s="55"/>
      <c r="G108" s="16">
        <f>SUM(G106:G106)</f>
        <v>0</v>
      </c>
      <c r="H108" s="16">
        <f t="shared" ref="H108:P108" si="94">SUM(H106:H106)</f>
        <v>0</v>
      </c>
      <c r="I108" s="16">
        <f t="shared" si="94"/>
        <v>0</v>
      </c>
      <c r="J108" s="16">
        <f t="shared" si="94"/>
        <v>0</v>
      </c>
      <c r="K108" s="16">
        <f t="shared" si="94"/>
        <v>0</v>
      </c>
      <c r="L108" s="16">
        <f t="shared" si="94"/>
        <v>20000000</v>
      </c>
      <c r="M108" s="16">
        <f t="shared" si="94"/>
        <v>0</v>
      </c>
      <c r="N108" s="16">
        <f t="shared" si="94"/>
        <v>0</v>
      </c>
      <c r="O108" s="16">
        <f t="shared" si="94"/>
        <v>0</v>
      </c>
      <c r="P108" s="16">
        <f t="shared" si="94"/>
        <v>0</v>
      </c>
      <c r="Q108" s="16">
        <f>SUM(Q106:Q106)</f>
        <v>0</v>
      </c>
      <c r="R108" s="16">
        <f t="shared" ref="R108" si="95">SUM(R106:R106)</f>
        <v>0</v>
      </c>
      <c r="S108" s="17" t="s">
        <v>20</v>
      </c>
      <c r="T108" s="51"/>
    </row>
    <row r="109" spans="1:20" s="8" customFormat="1" x14ac:dyDescent="0.25">
      <c r="A109" s="13"/>
      <c r="B109" s="18"/>
      <c r="C109" s="12"/>
      <c r="D109" s="26" t="s">
        <v>122</v>
      </c>
      <c r="E109" s="70" t="s">
        <v>88</v>
      </c>
      <c r="F109" s="12">
        <f>SUM(G109:R109)</f>
        <v>9600000</v>
      </c>
      <c r="G109" s="47"/>
      <c r="H109" s="48"/>
      <c r="I109" s="48"/>
      <c r="J109" s="48"/>
      <c r="K109" s="48">
        <v>9600000</v>
      </c>
      <c r="L109" s="48"/>
      <c r="M109" s="48"/>
      <c r="N109" s="48"/>
      <c r="O109" s="48"/>
      <c r="P109" s="48"/>
      <c r="Q109" s="48"/>
      <c r="R109" s="48"/>
      <c r="S109" s="7" t="s">
        <v>40</v>
      </c>
      <c r="T109" s="51"/>
    </row>
    <row r="110" spans="1:20" s="8" customFormat="1" x14ac:dyDescent="0.25">
      <c r="A110" s="13"/>
      <c r="B110" s="18"/>
      <c r="C110" s="12"/>
      <c r="D110" s="26"/>
      <c r="E110" s="71"/>
      <c r="F110" s="55"/>
      <c r="G110" s="14">
        <f>G111/$F$109*100</f>
        <v>0</v>
      </c>
      <c r="H110" s="14">
        <f t="shared" ref="H110:R110" si="96">H111/$F$109*100</f>
        <v>0</v>
      </c>
      <c r="I110" s="14">
        <f t="shared" si="96"/>
        <v>0</v>
      </c>
      <c r="J110" s="14">
        <f t="shared" si="96"/>
        <v>0</v>
      </c>
      <c r="K110" s="14">
        <f t="shared" si="96"/>
        <v>100</v>
      </c>
      <c r="L110" s="14">
        <f t="shared" si="96"/>
        <v>0</v>
      </c>
      <c r="M110" s="14">
        <f t="shared" si="96"/>
        <v>0</v>
      </c>
      <c r="N110" s="14">
        <f t="shared" si="96"/>
        <v>0</v>
      </c>
      <c r="O110" s="14">
        <f t="shared" si="96"/>
        <v>0</v>
      </c>
      <c r="P110" s="14">
        <f t="shared" si="96"/>
        <v>0</v>
      </c>
      <c r="Q110" s="14">
        <f t="shared" si="96"/>
        <v>0</v>
      </c>
      <c r="R110" s="14">
        <f t="shared" si="96"/>
        <v>0</v>
      </c>
      <c r="S110" s="15" t="s">
        <v>19</v>
      </c>
      <c r="T110" s="51"/>
    </row>
    <row r="111" spans="1:20" s="8" customFormat="1" x14ac:dyDescent="0.25">
      <c r="A111" s="13"/>
      <c r="B111" s="18"/>
      <c r="C111" s="12"/>
      <c r="D111" s="26"/>
      <c r="E111" s="71"/>
      <c r="F111" s="55"/>
      <c r="G111" s="16">
        <f>SUM(G109:G109)</f>
        <v>0</v>
      </c>
      <c r="H111" s="46">
        <f t="shared" ref="H111:P111" si="97">SUM(H109:H109)</f>
        <v>0</v>
      </c>
      <c r="I111" s="46">
        <f t="shared" si="97"/>
        <v>0</v>
      </c>
      <c r="J111" s="46">
        <f t="shared" si="97"/>
        <v>0</v>
      </c>
      <c r="K111" s="46">
        <f t="shared" si="97"/>
        <v>9600000</v>
      </c>
      <c r="L111" s="46">
        <f t="shared" si="97"/>
        <v>0</v>
      </c>
      <c r="M111" s="46">
        <f t="shared" si="97"/>
        <v>0</v>
      </c>
      <c r="N111" s="46">
        <f t="shared" si="97"/>
        <v>0</v>
      </c>
      <c r="O111" s="46">
        <f t="shared" si="97"/>
        <v>0</v>
      </c>
      <c r="P111" s="16">
        <f t="shared" si="97"/>
        <v>0</v>
      </c>
      <c r="Q111" s="16">
        <f>SUM(Q109:Q109)</f>
        <v>0</v>
      </c>
      <c r="R111" s="16">
        <f t="shared" ref="R111" si="98">SUM(R109:R109)</f>
        <v>0</v>
      </c>
      <c r="S111" s="17" t="s">
        <v>20</v>
      </c>
      <c r="T111" s="51"/>
    </row>
    <row r="112" spans="1:20" s="8" customFormat="1" ht="30" x14ac:dyDescent="0.25">
      <c r="A112" s="13"/>
      <c r="B112" s="18"/>
      <c r="C112" s="12"/>
      <c r="D112" s="26" t="s">
        <v>123</v>
      </c>
      <c r="E112" s="71" t="s">
        <v>89</v>
      </c>
      <c r="F112" s="12">
        <f>SUM(G112:R112)</f>
        <v>770800000</v>
      </c>
      <c r="G112" s="47"/>
      <c r="H112" s="54"/>
      <c r="I112" s="54"/>
      <c r="J112" s="75">
        <v>83800000</v>
      </c>
      <c r="K112" s="54"/>
      <c r="L112" s="76">
        <v>687000000</v>
      </c>
      <c r="M112" s="54"/>
      <c r="N112" s="54"/>
      <c r="O112" s="54"/>
      <c r="P112" s="48"/>
      <c r="Q112" s="48"/>
      <c r="R112" s="48"/>
      <c r="S112" s="7" t="s">
        <v>40</v>
      </c>
      <c r="T112" s="51"/>
    </row>
    <row r="113" spans="1:20" s="8" customFormat="1" x14ac:dyDescent="0.25">
      <c r="A113" s="13"/>
      <c r="B113" s="18"/>
      <c r="C113" s="12"/>
      <c r="D113" s="26"/>
      <c r="E113" s="71"/>
      <c r="F113" s="55"/>
      <c r="G113" s="14">
        <f>G114/$F$112*100</f>
        <v>0</v>
      </c>
      <c r="H113" s="53">
        <f t="shared" ref="H113:R113" si="99">H114/$F$112*100</f>
        <v>0</v>
      </c>
      <c r="I113" s="53">
        <f t="shared" si="99"/>
        <v>0</v>
      </c>
      <c r="J113" s="53">
        <f t="shared" si="99"/>
        <v>10.871821484172289</v>
      </c>
      <c r="K113" s="53">
        <f t="shared" si="99"/>
        <v>0</v>
      </c>
      <c r="L113" s="53">
        <f t="shared" si="99"/>
        <v>89.128178515827713</v>
      </c>
      <c r="M113" s="53">
        <f t="shared" si="99"/>
        <v>0</v>
      </c>
      <c r="N113" s="53">
        <f t="shared" si="99"/>
        <v>0</v>
      </c>
      <c r="O113" s="53">
        <f t="shared" si="99"/>
        <v>0</v>
      </c>
      <c r="P113" s="14">
        <f t="shared" si="99"/>
        <v>0</v>
      </c>
      <c r="Q113" s="14">
        <f t="shared" si="99"/>
        <v>0</v>
      </c>
      <c r="R113" s="14">
        <f t="shared" si="99"/>
        <v>0</v>
      </c>
      <c r="S113" s="15" t="s">
        <v>19</v>
      </c>
      <c r="T113" s="51"/>
    </row>
    <row r="114" spans="1:20" s="8" customFormat="1" x14ac:dyDescent="0.25">
      <c r="A114" s="13"/>
      <c r="B114" s="18"/>
      <c r="C114" s="12"/>
      <c r="D114" s="26"/>
      <c r="E114" s="71"/>
      <c r="F114" s="55"/>
      <c r="G114" s="16">
        <f>SUM(G112:G112)</f>
        <v>0</v>
      </c>
      <c r="H114" s="16">
        <f t="shared" ref="H114:P114" si="100">SUM(H112:H112)</f>
        <v>0</v>
      </c>
      <c r="I114" s="16">
        <f t="shared" si="100"/>
        <v>0</v>
      </c>
      <c r="J114" s="16">
        <f t="shared" si="100"/>
        <v>83800000</v>
      </c>
      <c r="K114" s="16">
        <f t="shared" si="100"/>
        <v>0</v>
      </c>
      <c r="L114" s="16">
        <f t="shared" si="100"/>
        <v>687000000</v>
      </c>
      <c r="M114" s="16">
        <f t="shared" si="100"/>
        <v>0</v>
      </c>
      <c r="N114" s="16">
        <f t="shared" si="100"/>
        <v>0</v>
      </c>
      <c r="O114" s="16">
        <f t="shared" si="100"/>
        <v>0</v>
      </c>
      <c r="P114" s="16">
        <f t="shared" si="100"/>
        <v>0</v>
      </c>
      <c r="Q114" s="16">
        <f>SUM(Q112:Q112)</f>
        <v>0</v>
      </c>
      <c r="R114" s="16">
        <f t="shared" ref="R114" si="101">SUM(R112:R112)</f>
        <v>0</v>
      </c>
      <c r="S114" s="17" t="s">
        <v>20</v>
      </c>
      <c r="T114" s="51"/>
    </row>
    <row r="115" spans="1:20" s="8" customFormat="1" x14ac:dyDescent="0.25">
      <c r="A115" s="13"/>
      <c r="B115" s="18"/>
      <c r="C115" s="12"/>
      <c r="D115" s="26" t="s">
        <v>124</v>
      </c>
      <c r="E115" s="70" t="s">
        <v>90</v>
      </c>
      <c r="F115" s="12">
        <f>SUM(G115:R115)</f>
        <v>149000000</v>
      </c>
      <c r="G115" s="47"/>
      <c r="H115" s="48"/>
      <c r="I115" s="48"/>
      <c r="J115" s="48"/>
      <c r="K115" s="48">
        <v>149000000</v>
      </c>
      <c r="L115" s="48"/>
      <c r="M115" s="48"/>
      <c r="N115" s="48"/>
      <c r="O115" s="48"/>
      <c r="P115" s="48"/>
      <c r="Q115" s="48"/>
      <c r="R115" s="48"/>
      <c r="S115" s="7" t="s">
        <v>40</v>
      </c>
      <c r="T115" s="51"/>
    </row>
    <row r="116" spans="1:20" s="8" customFormat="1" x14ac:dyDescent="0.25">
      <c r="A116" s="13"/>
      <c r="B116" s="18"/>
      <c r="C116" s="12"/>
      <c r="D116" s="26"/>
      <c r="E116" s="71"/>
      <c r="F116" s="55"/>
      <c r="G116" s="14">
        <f>G117/$F$115*100</f>
        <v>0</v>
      </c>
      <c r="H116" s="14">
        <f t="shared" ref="H116:R116" si="102">H117/$F$115*100</f>
        <v>0</v>
      </c>
      <c r="I116" s="14">
        <f t="shared" si="102"/>
        <v>0</v>
      </c>
      <c r="J116" s="14">
        <f t="shared" si="102"/>
        <v>0</v>
      </c>
      <c r="K116" s="14">
        <f t="shared" si="102"/>
        <v>100</v>
      </c>
      <c r="L116" s="14">
        <f t="shared" si="102"/>
        <v>0</v>
      </c>
      <c r="M116" s="14">
        <f t="shared" si="102"/>
        <v>0</v>
      </c>
      <c r="N116" s="14">
        <f t="shared" si="102"/>
        <v>0</v>
      </c>
      <c r="O116" s="14">
        <f t="shared" si="102"/>
        <v>0</v>
      </c>
      <c r="P116" s="14">
        <f t="shared" si="102"/>
        <v>0</v>
      </c>
      <c r="Q116" s="14">
        <f t="shared" si="102"/>
        <v>0</v>
      </c>
      <c r="R116" s="14">
        <f t="shared" si="102"/>
        <v>0</v>
      </c>
      <c r="S116" s="15" t="s">
        <v>19</v>
      </c>
      <c r="T116" s="51"/>
    </row>
    <row r="117" spans="1:20" s="8" customFormat="1" x14ac:dyDescent="0.25">
      <c r="A117" s="13"/>
      <c r="B117" s="18"/>
      <c r="C117" s="12"/>
      <c r="D117" s="26"/>
      <c r="E117" s="71"/>
      <c r="F117" s="55"/>
      <c r="G117" s="16">
        <f>SUM(G115:G115)</f>
        <v>0</v>
      </c>
      <c r="H117" s="16">
        <f t="shared" ref="H117:P117" si="103">SUM(H115:H115)</f>
        <v>0</v>
      </c>
      <c r="I117" s="16">
        <f t="shared" si="103"/>
        <v>0</v>
      </c>
      <c r="J117" s="16">
        <f t="shared" si="103"/>
        <v>0</v>
      </c>
      <c r="K117" s="16">
        <f t="shared" si="103"/>
        <v>149000000</v>
      </c>
      <c r="L117" s="16">
        <f t="shared" si="103"/>
        <v>0</v>
      </c>
      <c r="M117" s="16">
        <f>SUM(M115:M115)</f>
        <v>0</v>
      </c>
      <c r="N117" s="16">
        <f t="shared" si="103"/>
        <v>0</v>
      </c>
      <c r="O117" s="16">
        <f t="shared" si="103"/>
        <v>0</v>
      </c>
      <c r="P117" s="16">
        <f t="shared" si="103"/>
        <v>0</v>
      </c>
      <c r="Q117" s="16">
        <f>SUM(Q115:Q115)</f>
        <v>0</v>
      </c>
      <c r="R117" s="16">
        <f t="shared" ref="R117" si="104">SUM(R115:R115)</f>
        <v>0</v>
      </c>
      <c r="S117" s="17" t="s">
        <v>20</v>
      </c>
      <c r="T117" s="51"/>
    </row>
    <row r="118" spans="1:20" s="8" customFormat="1" x14ac:dyDescent="0.25">
      <c r="A118" s="13"/>
      <c r="B118" s="18"/>
      <c r="C118" s="12"/>
      <c r="D118" s="26" t="s">
        <v>125</v>
      </c>
      <c r="E118" s="70" t="s">
        <v>91</v>
      </c>
      <c r="F118" s="12">
        <f>SUM(G118:R118)</f>
        <v>30000000</v>
      </c>
      <c r="G118" s="47"/>
      <c r="H118" s="48"/>
      <c r="I118" s="48"/>
      <c r="J118" s="48"/>
      <c r="K118" s="48"/>
      <c r="L118" s="48">
        <v>20000000</v>
      </c>
      <c r="M118" s="48"/>
      <c r="N118" s="48">
        <v>10000000</v>
      </c>
      <c r="O118" s="48"/>
      <c r="P118" s="48"/>
      <c r="Q118" s="48"/>
      <c r="R118" s="48"/>
      <c r="S118" s="7" t="s">
        <v>40</v>
      </c>
      <c r="T118" s="51"/>
    </row>
    <row r="119" spans="1:20" s="8" customFormat="1" x14ac:dyDescent="0.25">
      <c r="A119" s="13"/>
      <c r="B119" s="18"/>
      <c r="C119" s="12"/>
      <c r="D119" s="26"/>
      <c r="E119" s="71"/>
      <c r="F119" s="55"/>
      <c r="G119" s="14">
        <f>G120/$F$118*100</f>
        <v>0</v>
      </c>
      <c r="H119" s="14">
        <f t="shared" ref="H119:R119" si="105">H120/$F$118*100</f>
        <v>0</v>
      </c>
      <c r="I119" s="14">
        <f t="shared" si="105"/>
        <v>0</v>
      </c>
      <c r="J119" s="14">
        <f t="shared" si="105"/>
        <v>0</v>
      </c>
      <c r="K119" s="14">
        <f t="shared" si="105"/>
        <v>0</v>
      </c>
      <c r="L119" s="14">
        <f t="shared" si="105"/>
        <v>66.666666666666657</v>
      </c>
      <c r="M119" s="14">
        <f t="shared" si="105"/>
        <v>0</v>
      </c>
      <c r="N119" s="14">
        <f t="shared" si="105"/>
        <v>33.333333333333329</v>
      </c>
      <c r="O119" s="14">
        <f t="shared" si="105"/>
        <v>0</v>
      </c>
      <c r="P119" s="14">
        <f t="shared" si="105"/>
        <v>0</v>
      </c>
      <c r="Q119" s="14">
        <f t="shared" si="105"/>
        <v>0</v>
      </c>
      <c r="R119" s="14">
        <f t="shared" si="105"/>
        <v>0</v>
      </c>
      <c r="S119" s="15" t="s">
        <v>19</v>
      </c>
      <c r="T119" s="51"/>
    </row>
    <row r="120" spans="1:20" s="8" customFormat="1" x14ac:dyDescent="0.25">
      <c r="A120" s="13"/>
      <c r="B120" s="18"/>
      <c r="C120" s="12"/>
      <c r="D120" s="26"/>
      <c r="E120" s="71"/>
      <c r="F120" s="55"/>
      <c r="G120" s="16">
        <f>SUM(G118:G118)</f>
        <v>0</v>
      </c>
      <c r="H120" s="16">
        <f t="shared" ref="H120:P120" si="106">SUM(H118:H118)</f>
        <v>0</v>
      </c>
      <c r="I120" s="16">
        <f t="shared" si="106"/>
        <v>0</v>
      </c>
      <c r="J120" s="16">
        <f t="shared" si="106"/>
        <v>0</v>
      </c>
      <c r="K120" s="16">
        <f t="shared" si="106"/>
        <v>0</v>
      </c>
      <c r="L120" s="16">
        <f t="shared" si="106"/>
        <v>20000000</v>
      </c>
      <c r="M120" s="16">
        <f t="shared" si="106"/>
        <v>0</v>
      </c>
      <c r="N120" s="16">
        <f t="shared" si="106"/>
        <v>10000000</v>
      </c>
      <c r="O120" s="16">
        <f t="shared" si="106"/>
        <v>0</v>
      </c>
      <c r="P120" s="16">
        <f t="shared" si="106"/>
        <v>0</v>
      </c>
      <c r="Q120" s="16">
        <f>SUM(Q118:Q118)</f>
        <v>0</v>
      </c>
      <c r="R120" s="16">
        <f t="shared" ref="R120" si="107">SUM(R118:R118)</f>
        <v>0</v>
      </c>
      <c r="S120" s="17" t="s">
        <v>20</v>
      </c>
      <c r="T120" s="51"/>
    </row>
    <row r="121" spans="1:20" s="8" customFormat="1" ht="30" x14ac:dyDescent="0.25">
      <c r="A121" s="13"/>
      <c r="B121" s="18"/>
      <c r="C121" s="12"/>
      <c r="D121" s="26" t="s">
        <v>126</v>
      </c>
      <c r="E121" s="71" t="s">
        <v>92</v>
      </c>
      <c r="F121" s="12">
        <f>SUM(G121:R121)</f>
        <v>120000000</v>
      </c>
      <c r="G121" s="47"/>
      <c r="H121" s="48"/>
      <c r="I121" s="48"/>
      <c r="J121" s="48"/>
      <c r="K121" s="48">
        <v>120000000</v>
      </c>
      <c r="L121" s="48"/>
      <c r="M121" s="48"/>
      <c r="N121" s="48"/>
      <c r="O121" s="48"/>
      <c r="P121" s="48"/>
      <c r="Q121" s="48"/>
      <c r="R121" s="48"/>
      <c r="S121" s="7" t="s">
        <v>40</v>
      </c>
      <c r="T121" s="51"/>
    </row>
    <row r="122" spans="1:20" s="8" customFormat="1" x14ac:dyDescent="0.25">
      <c r="A122" s="13"/>
      <c r="B122" s="18"/>
      <c r="C122" s="12"/>
      <c r="D122" s="26"/>
      <c r="E122" s="71"/>
      <c r="F122" s="55"/>
      <c r="G122" s="14">
        <f>G123/$F$121*100</f>
        <v>0</v>
      </c>
      <c r="H122" s="14">
        <f t="shared" ref="H122:R122" si="108">H123/$F$121*100</f>
        <v>0</v>
      </c>
      <c r="I122" s="14">
        <f t="shared" si="108"/>
        <v>0</v>
      </c>
      <c r="J122" s="14">
        <f t="shared" si="108"/>
        <v>0</v>
      </c>
      <c r="K122" s="14">
        <f t="shared" si="108"/>
        <v>100</v>
      </c>
      <c r="L122" s="14">
        <f t="shared" si="108"/>
        <v>0</v>
      </c>
      <c r="M122" s="14">
        <f t="shared" si="108"/>
        <v>0</v>
      </c>
      <c r="N122" s="14">
        <f t="shared" si="108"/>
        <v>0</v>
      </c>
      <c r="O122" s="14">
        <f t="shared" si="108"/>
        <v>0</v>
      </c>
      <c r="P122" s="14">
        <f t="shared" si="108"/>
        <v>0</v>
      </c>
      <c r="Q122" s="14">
        <f t="shared" si="108"/>
        <v>0</v>
      </c>
      <c r="R122" s="14">
        <f t="shared" si="108"/>
        <v>0</v>
      </c>
      <c r="S122" s="15" t="s">
        <v>19</v>
      </c>
      <c r="T122" s="51"/>
    </row>
    <row r="123" spans="1:20" s="8" customFormat="1" x14ac:dyDescent="0.25">
      <c r="A123" s="13"/>
      <c r="B123" s="18"/>
      <c r="C123" s="12"/>
      <c r="D123" s="26"/>
      <c r="E123" s="71"/>
      <c r="F123" s="55"/>
      <c r="G123" s="16">
        <f>SUM(G121:G121)</f>
        <v>0</v>
      </c>
      <c r="H123" s="16">
        <f t="shared" ref="H123:P123" si="109">SUM(H121:H121)</f>
        <v>0</v>
      </c>
      <c r="I123" s="16">
        <f t="shared" si="109"/>
        <v>0</v>
      </c>
      <c r="J123" s="16">
        <f t="shared" si="109"/>
        <v>0</v>
      </c>
      <c r="K123" s="16">
        <f t="shared" si="109"/>
        <v>120000000</v>
      </c>
      <c r="L123" s="16">
        <f t="shared" si="109"/>
        <v>0</v>
      </c>
      <c r="M123" s="16">
        <f t="shared" si="109"/>
        <v>0</v>
      </c>
      <c r="N123" s="16">
        <f t="shared" si="109"/>
        <v>0</v>
      </c>
      <c r="O123" s="16">
        <f t="shared" si="109"/>
        <v>0</v>
      </c>
      <c r="P123" s="16">
        <f t="shared" si="109"/>
        <v>0</v>
      </c>
      <c r="Q123" s="16">
        <f>SUM(Q121:Q121)</f>
        <v>0</v>
      </c>
      <c r="R123" s="16">
        <f t="shared" ref="R123" si="110">SUM(R121:R121)</f>
        <v>0</v>
      </c>
      <c r="S123" s="17" t="s">
        <v>20</v>
      </c>
      <c r="T123" s="51"/>
    </row>
    <row r="124" spans="1:20" s="8" customFormat="1" ht="45" x14ac:dyDescent="0.25">
      <c r="A124" s="13">
        <v>9</v>
      </c>
      <c r="B124" s="73" t="s">
        <v>93</v>
      </c>
      <c r="C124" s="12">
        <f>SUM(F124:F140)</f>
        <v>104600000</v>
      </c>
      <c r="D124" s="26" t="s">
        <v>22</v>
      </c>
      <c r="E124" s="84" t="s">
        <v>94</v>
      </c>
      <c r="F124" s="55"/>
      <c r="G124" s="57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9"/>
      <c r="T124" s="51"/>
    </row>
    <row r="125" spans="1:20" s="8" customFormat="1" x14ac:dyDescent="0.25">
      <c r="A125" s="13"/>
      <c r="B125" s="73"/>
      <c r="C125" s="12"/>
      <c r="D125" s="26"/>
      <c r="E125" s="70" t="s">
        <v>95</v>
      </c>
      <c r="F125" s="55">
        <f>SUM(G125:R125)</f>
        <v>33592000</v>
      </c>
      <c r="G125" s="47">
        <v>3500000</v>
      </c>
      <c r="H125" s="48">
        <v>3500000</v>
      </c>
      <c r="I125" s="48">
        <v>3500000</v>
      </c>
      <c r="J125" s="48">
        <v>2500000</v>
      </c>
      <c r="K125" s="48">
        <v>2500000</v>
      </c>
      <c r="L125" s="48">
        <v>2500000</v>
      </c>
      <c r="M125" s="48">
        <v>2500000</v>
      </c>
      <c r="N125" s="48">
        <v>2500000</v>
      </c>
      <c r="O125" s="48">
        <v>2500000</v>
      </c>
      <c r="P125" s="48">
        <v>2500000</v>
      </c>
      <c r="Q125" s="48">
        <v>3092000</v>
      </c>
      <c r="R125" s="48">
        <v>2500000</v>
      </c>
      <c r="S125" s="7" t="s">
        <v>40</v>
      </c>
    </row>
    <row r="126" spans="1:20" s="8" customFormat="1" x14ac:dyDescent="0.25">
      <c r="A126" s="13"/>
      <c r="B126" s="18"/>
      <c r="C126" s="12"/>
      <c r="D126" s="26"/>
      <c r="E126" s="71"/>
      <c r="F126" s="55"/>
      <c r="G126" s="14">
        <f>G127/$F$125*100</f>
        <v>10.419147416051441</v>
      </c>
      <c r="H126" s="14">
        <f t="shared" ref="H126:R126" si="111">H127/$F$125*100</f>
        <v>10.419147416051441</v>
      </c>
      <c r="I126" s="14">
        <f t="shared" si="111"/>
        <v>10.419147416051441</v>
      </c>
      <c r="J126" s="14">
        <f t="shared" si="111"/>
        <v>7.4422481543224572</v>
      </c>
      <c r="K126" s="14">
        <f t="shared" si="111"/>
        <v>7.4422481543224572</v>
      </c>
      <c r="L126" s="14">
        <f t="shared" si="111"/>
        <v>7.4422481543224572</v>
      </c>
      <c r="M126" s="14">
        <f t="shared" si="111"/>
        <v>7.4422481543224572</v>
      </c>
      <c r="N126" s="14">
        <f t="shared" si="111"/>
        <v>7.4422481543224572</v>
      </c>
      <c r="O126" s="14">
        <f t="shared" si="111"/>
        <v>7.4422481543224572</v>
      </c>
      <c r="P126" s="14">
        <f t="shared" si="111"/>
        <v>7.4422481543224572</v>
      </c>
      <c r="Q126" s="14">
        <f t="shared" si="111"/>
        <v>9.2045725172660156</v>
      </c>
      <c r="R126" s="14">
        <f t="shared" si="111"/>
        <v>7.4422481543224572</v>
      </c>
      <c r="S126" s="15" t="s">
        <v>19</v>
      </c>
    </row>
    <row r="127" spans="1:20" s="8" customFormat="1" x14ac:dyDescent="0.25">
      <c r="A127" s="13"/>
      <c r="B127" s="18"/>
      <c r="C127" s="12"/>
      <c r="D127" s="26"/>
      <c r="E127" s="71"/>
      <c r="F127" s="55"/>
      <c r="G127" s="16">
        <f>SUM(G125:G125)</f>
        <v>3500000</v>
      </c>
      <c r="H127" s="16">
        <f t="shared" ref="H127:P127" si="112">SUM(H125:H125)</f>
        <v>3500000</v>
      </c>
      <c r="I127" s="16">
        <f t="shared" si="112"/>
        <v>3500000</v>
      </c>
      <c r="J127" s="16">
        <f t="shared" si="112"/>
        <v>2500000</v>
      </c>
      <c r="K127" s="16">
        <f t="shared" si="112"/>
        <v>2500000</v>
      </c>
      <c r="L127" s="16">
        <f t="shared" si="112"/>
        <v>2500000</v>
      </c>
      <c r="M127" s="16">
        <f t="shared" si="112"/>
        <v>2500000</v>
      </c>
      <c r="N127" s="16">
        <f t="shared" si="112"/>
        <v>2500000</v>
      </c>
      <c r="O127" s="16">
        <f t="shared" si="112"/>
        <v>2500000</v>
      </c>
      <c r="P127" s="16">
        <f t="shared" si="112"/>
        <v>2500000</v>
      </c>
      <c r="Q127" s="16">
        <f>SUM(Q125:Q125)</f>
        <v>3092000</v>
      </c>
      <c r="R127" s="16">
        <f t="shared" ref="R127" si="113">SUM(R125:R125)</f>
        <v>2500000</v>
      </c>
      <c r="S127" s="17" t="s">
        <v>20</v>
      </c>
    </row>
    <row r="128" spans="1:20" s="8" customFormat="1" x14ac:dyDescent="0.25">
      <c r="A128" s="13"/>
      <c r="B128" s="18"/>
      <c r="C128" s="12"/>
      <c r="D128" s="26"/>
      <c r="E128" s="70" t="s">
        <v>96</v>
      </c>
      <c r="F128" s="55">
        <f>SUM(G128:R128)</f>
        <v>7008000</v>
      </c>
      <c r="G128" s="47">
        <v>300000</v>
      </c>
      <c r="H128" s="48">
        <v>800000</v>
      </c>
      <c r="I128" s="48">
        <v>700000</v>
      </c>
      <c r="J128" s="48"/>
      <c r="K128" s="48"/>
      <c r="L128" s="48">
        <v>400000</v>
      </c>
      <c r="M128" s="48">
        <v>2500000</v>
      </c>
      <c r="N128" s="48"/>
      <c r="O128" s="48">
        <v>8000</v>
      </c>
      <c r="P128" s="48">
        <v>500000</v>
      </c>
      <c r="Q128" s="48"/>
      <c r="R128" s="48">
        <v>1800000</v>
      </c>
      <c r="S128" s="7" t="s">
        <v>40</v>
      </c>
    </row>
    <row r="129" spans="1:19" s="8" customFormat="1" x14ac:dyDescent="0.25">
      <c r="A129" s="13"/>
      <c r="B129" s="18"/>
      <c r="C129" s="12"/>
      <c r="D129" s="26"/>
      <c r="E129" s="71"/>
      <c r="F129" s="55"/>
      <c r="G129" s="14">
        <f>G130/$F$128*100</f>
        <v>4.2808219178082192</v>
      </c>
      <c r="H129" s="14">
        <f t="shared" ref="H129:R129" si="114">H130/$F$128*100</f>
        <v>11.415525114155251</v>
      </c>
      <c r="I129" s="14">
        <f t="shared" si="114"/>
        <v>9.9885844748858457</v>
      </c>
      <c r="J129" s="14">
        <f t="shared" si="114"/>
        <v>0</v>
      </c>
      <c r="K129" s="14">
        <f t="shared" si="114"/>
        <v>0</v>
      </c>
      <c r="L129" s="14">
        <f t="shared" si="114"/>
        <v>5.7077625570776256</v>
      </c>
      <c r="M129" s="14">
        <f t="shared" si="114"/>
        <v>35.673515981735157</v>
      </c>
      <c r="N129" s="14">
        <f t="shared" si="114"/>
        <v>0</v>
      </c>
      <c r="O129" s="14">
        <f t="shared" si="114"/>
        <v>0.11415525114155251</v>
      </c>
      <c r="P129" s="14">
        <f t="shared" si="114"/>
        <v>7.134703196347032</v>
      </c>
      <c r="Q129" s="14">
        <f t="shared" si="114"/>
        <v>0</v>
      </c>
      <c r="R129" s="14">
        <f t="shared" si="114"/>
        <v>25.684931506849317</v>
      </c>
      <c r="S129" s="15" t="s">
        <v>19</v>
      </c>
    </row>
    <row r="130" spans="1:19" s="8" customFormat="1" x14ac:dyDescent="0.25">
      <c r="A130" s="13"/>
      <c r="B130" s="18"/>
      <c r="C130" s="12"/>
      <c r="D130" s="26"/>
      <c r="E130" s="71"/>
      <c r="F130" s="55"/>
      <c r="G130" s="16">
        <f>SUM(G128:G128)</f>
        <v>300000</v>
      </c>
      <c r="H130" s="16">
        <f>SUM(H128:H128)</f>
        <v>800000</v>
      </c>
      <c r="I130" s="16">
        <f>SUM(I128:I128)</f>
        <v>700000</v>
      </c>
      <c r="J130" s="16">
        <f>SUM(J128:J128)</f>
        <v>0</v>
      </c>
      <c r="K130" s="16">
        <f>SUM(K128:K128)</f>
        <v>0</v>
      </c>
      <c r="L130" s="16">
        <f>SUM(L128:L128)</f>
        <v>400000</v>
      </c>
      <c r="M130" s="16">
        <f>SUM(M128:M128)</f>
        <v>2500000</v>
      </c>
      <c r="N130" s="16">
        <f>SUM(N128:N128)</f>
        <v>0</v>
      </c>
      <c r="O130" s="16">
        <f>SUM(O128:O128)</f>
        <v>8000</v>
      </c>
      <c r="P130" s="16">
        <f>SUM(P128:P128)</f>
        <v>500000</v>
      </c>
      <c r="Q130" s="16">
        <f>SUM(Q128:Q128)</f>
        <v>0</v>
      </c>
      <c r="R130" s="16">
        <f>SUM(R128:R128)</f>
        <v>1800000</v>
      </c>
      <c r="S130" s="17" t="s">
        <v>20</v>
      </c>
    </row>
    <row r="131" spans="1:19" s="8" customFormat="1" ht="45" x14ac:dyDescent="0.25">
      <c r="A131" s="13"/>
      <c r="B131" s="18"/>
      <c r="C131" s="12"/>
      <c r="D131" s="26"/>
      <c r="E131" s="71" t="s">
        <v>97</v>
      </c>
      <c r="F131" s="55">
        <f>SUM(G131:R131)</f>
        <v>37500000</v>
      </c>
      <c r="G131" s="47"/>
      <c r="H131" s="48">
        <v>3400000</v>
      </c>
      <c r="I131" s="48">
        <v>3400000</v>
      </c>
      <c r="J131" s="48">
        <v>3400000</v>
      </c>
      <c r="K131" s="48">
        <v>3400000</v>
      </c>
      <c r="L131" s="48">
        <v>3400000</v>
      </c>
      <c r="M131" s="48">
        <v>3400000</v>
      </c>
      <c r="N131" s="48">
        <v>3400000</v>
      </c>
      <c r="O131" s="48">
        <v>3400000</v>
      </c>
      <c r="P131" s="48">
        <v>3400000</v>
      </c>
      <c r="Q131" s="48">
        <v>3400000</v>
      </c>
      <c r="R131" s="48">
        <v>3500000</v>
      </c>
      <c r="S131" s="7" t="s">
        <v>40</v>
      </c>
    </row>
    <row r="132" spans="1:19" s="8" customFormat="1" x14ac:dyDescent="0.25">
      <c r="A132" s="13"/>
      <c r="B132" s="18"/>
      <c r="C132" s="12"/>
      <c r="D132" s="26"/>
      <c r="E132" s="71"/>
      <c r="F132" s="55"/>
      <c r="G132" s="14">
        <f>G133/$F$131*100</f>
        <v>0</v>
      </c>
      <c r="H132" s="14">
        <f t="shared" ref="H132:R132" si="115">H133/$F$131*100</f>
        <v>9.0666666666666664</v>
      </c>
      <c r="I132" s="14">
        <f t="shared" si="115"/>
        <v>9.0666666666666664</v>
      </c>
      <c r="J132" s="14">
        <f t="shared" si="115"/>
        <v>9.0666666666666664</v>
      </c>
      <c r="K132" s="14">
        <f t="shared" si="115"/>
        <v>9.0666666666666664</v>
      </c>
      <c r="L132" s="14">
        <f t="shared" si="115"/>
        <v>9.0666666666666664</v>
      </c>
      <c r="M132" s="14">
        <f t="shared" si="115"/>
        <v>9.0666666666666664</v>
      </c>
      <c r="N132" s="14">
        <f t="shared" si="115"/>
        <v>9.0666666666666664</v>
      </c>
      <c r="O132" s="14">
        <f t="shared" si="115"/>
        <v>9.0666666666666664</v>
      </c>
      <c r="P132" s="14">
        <f t="shared" si="115"/>
        <v>9.0666666666666664</v>
      </c>
      <c r="Q132" s="14">
        <f t="shared" si="115"/>
        <v>9.0666666666666664</v>
      </c>
      <c r="R132" s="14">
        <f t="shared" si="115"/>
        <v>9.3333333333333339</v>
      </c>
      <c r="S132" s="15" t="s">
        <v>19</v>
      </c>
    </row>
    <row r="133" spans="1:19" s="8" customFormat="1" x14ac:dyDescent="0.25">
      <c r="A133" s="13"/>
      <c r="B133" s="18"/>
      <c r="C133" s="12"/>
      <c r="D133" s="26"/>
      <c r="E133" s="71"/>
      <c r="F133" s="55"/>
      <c r="G133" s="16">
        <f>SUM(G131:G131)</f>
        <v>0</v>
      </c>
      <c r="H133" s="16">
        <f>SUM(H131:H131)</f>
        <v>3400000</v>
      </c>
      <c r="I133" s="16">
        <f>SUM(I131:I131)</f>
        <v>3400000</v>
      </c>
      <c r="J133" s="16">
        <f>SUM(J131:J131)</f>
        <v>3400000</v>
      </c>
      <c r="K133" s="16">
        <f>SUM(K131:K131)</f>
        <v>3400000</v>
      </c>
      <c r="L133" s="16">
        <f>SUM(L131:L131)</f>
        <v>3400000</v>
      </c>
      <c r="M133" s="16">
        <f>SUM(M131:M131)</f>
        <v>3400000</v>
      </c>
      <c r="N133" s="16">
        <f>SUM(N131:N131)</f>
        <v>3400000</v>
      </c>
      <c r="O133" s="16">
        <f>SUM(O131:O131)</f>
        <v>3400000</v>
      </c>
      <c r="P133" s="16">
        <f>SUM(P131:P131)</f>
        <v>3400000</v>
      </c>
      <c r="Q133" s="16">
        <f>SUM(Q131:Q131)</f>
        <v>3400000</v>
      </c>
      <c r="R133" s="16">
        <f>SUM(R131:R131)</f>
        <v>3500000</v>
      </c>
      <c r="S133" s="17" t="s">
        <v>20</v>
      </c>
    </row>
    <row r="134" spans="1:19" s="8" customFormat="1" ht="60" x14ac:dyDescent="0.25">
      <c r="A134" s="13"/>
      <c r="B134" s="18"/>
      <c r="C134" s="12"/>
      <c r="D134" s="26"/>
      <c r="E134" s="71" t="s">
        <v>98</v>
      </c>
      <c r="F134" s="55">
        <f>SUM(G134:R134)</f>
        <v>14500000</v>
      </c>
      <c r="G134" s="47"/>
      <c r="H134" s="48">
        <v>3500000</v>
      </c>
      <c r="I134" s="48"/>
      <c r="J134" s="48"/>
      <c r="K134" s="48">
        <v>3500000</v>
      </c>
      <c r="L134" s="48"/>
      <c r="M134" s="48">
        <v>4000000</v>
      </c>
      <c r="N134" s="48"/>
      <c r="O134" s="48"/>
      <c r="P134" s="48"/>
      <c r="Q134" s="48">
        <v>3500000</v>
      </c>
      <c r="R134" s="48"/>
      <c r="S134" s="7" t="s">
        <v>40</v>
      </c>
    </row>
    <row r="135" spans="1:19" s="8" customFormat="1" x14ac:dyDescent="0.25">
      <c r="A135" s="13"/>
      <c r="B135" s="18"/>
      <c r="C135" s="12"/>
      <c r="D135" s="26"/>
      <c r="E135" s="71"/>
      <c r="F135" s="55"/>
      <c r="G135" s="14">
        <f>G136/$F$134*100</f>
        <v>0</v>
      </c>
      <c r="H135" s="14">
        <f t="shared" ref="H135:R135" si="116">H136/$F$134*100</f>
        <v>24.137931034482758</v>
      </c>
      <c r="I135" s="14">
        <f t="shared" si="116"/>
        <v>0</v>
      </c>
      <c r="J135" s="14">
        <f t="shared" si="116"/>
        <v>0</v>
      </c>
      <c r="K135" s="14">
        <f t="shared" si="116"/>
        <v>24.137931034482758</v>
      </c>
      <c r="L135" s="14">
        <f t="shared" si="116"/>
        <v>0</v>
      </c>
      <c r="M135" s="14">
        <f t="shared" si="116"/>
        <v>27.586206896551722</v>
      </c>
      <c r="N135" s="14">
        <f t="shared" si="116"/>
        <v>0</v>
      </c>
      <c r="O135" s="14">
        <f t="shared" si="116"/>
        <v>0</v>
      </c>
      <c r="P135" s="14">
        <f t="shared" si="116"/>
        <v>0</v>
      </c>
      <c r="Q135" s="14">
        <f t="shared" si="116"/>
        <v>24.137931034482758</v>
      </c>
      <c r="R135" s="14">
        <f t="shared" si="116"/>
        <v>0</v>
      </c>
      <c r="S135" s="15" t="s">
        <v>19</v>
      </c>
    </row>
    <row r="136" spans="1:19" s="8" customFormat="1" x14ac:dyDescent="0.25">
      <c r="A136" s="13"/>
      <c r="B136" s="18"/>
      <c r="C136" s="12"/>
      <c r="D136" s="26"/>
      <c r="E136" s="71"/>
      <c r="F136" s="55"/>
      <c r="G136" s="16">
        <f>SUM(G134:G134)</f>
        <v>0</v>
      </c>
      <c r="H136" s="16">
        <f>SUM(H134:H134)</f>
        <v>3500000</v>
      </c>
      <c r="I136" s="16">
        <f>SUM(I134:I134)</f>
        <v>0</v>
      </c>
      <c r="J136" s="16">
        <f>SUM(J134:J134)</f>
        <v>0</v>
      </c>
      <c r="K136" s="16">
        <f>SUM(K134:K134)</f>
        <v>3500000</v>
      </c>
      <c r="L136" s="16">
        <f>SUM(L134:L134)</f>
        <v>0</v>
      </c>
      <c r="M136" s="16">
        <f>SUM(M134:M134)</f>
        <v>4000000</v>
      </c>
      <c r="N136" s="16">
        <f>SUM(N134:N134)</f>
        <v>0</v>
      </c>
      <c r="O136" s="16">
        <f>SUM(O134:O134)</f>
        <v>0</v>
      </c>
      <c r="P136" s="16">
        <f>SUM(P134:P134)</f>
        <v>0</v>
      </c>
      <c r="Q136" s="16">
        <f>SUM(Q134:Q134)</f>
        <v>3500000</v>
      </c>
      <c r="R136" s="16">
        <f>SUM(R134:R134)</f>
        <v>0</v>
      </c>
      <c r="S136" s="17" t="s">
        <v>20</v>
      </c>
    </row>
    <row r="137" spans="1:19" s="8" customFormat="1" ht="45" x14ac:dyDescent="0.25">
      <c r="A137" s="13"/>
      <c r="B137" s="18"/>
      <c r="C137" s="12"/>
      <c r="D137" s="26"/>
      <c r="E137" s="71" t="s">
        <v>99</v>
      </c>
      <c r="F137" s="55">
        <f>SUM(G137:R137)</f>
        <v>6000000</v>
      </c>
      <c r="G137" s="47"/>
      <c r="H137" s="48">
        <v>1000000</v>
      </c>
      <c r="I137" s="48"/>
      <c r="J137" s="48">
        <v>1000000</v>
      </c>
      <c r="K137" s="48"/>
      <c r="L137" s="48">
        <v>1000000</v>
      </c>
      <c r="M137" s="48"/>
      <c r="N137" s="48">
        <v>1000000</v>
      </c>
      <c r="O137" s="48"/>
      <c r="P137" s="48">
        <v>1000000</v>
      </c>
      <c r="Q137" s="48"/>
      <c r="R137" s="48">
        <v>1000000</v>
      </c>
      <c r="S137" s="7" t="s">
        <v>40</v>
      </c>
    </row>
    <row r="138" spans="1:19" s="8" customFormat="1" x14ac:dyDescent="0.25">
      <c r="A138" s="13"/>
      <c r="B138" s="18"/>
      <c r="C138" s="12"/>
      <c r="D138" s="26"/>
      <c r="E138" s="71"/>
      <c r="F138" s="55"/>
      <c r="G138" s="14">
        <f>G139/$F$137*100</f>
        <v>0</v>
      </c>
      <c r="H138" s="14">
        <f t="shared" ref="H138:R138" si="117">H139/$F$137*100</f>
        <v>16.666666666666664</v>
      </c>
      <c r="I138" s="14">
        <f t="shared" si="117"/>
        <v>0</v>
      </c>
      <c r="J138" s="14">
        <f t="shared" si="117"/>
        <v>16.666666666666664</v>
      </c>
      <c r="K138" s="14">
        <f t="shared" si="117"/>
        <v>0</v>
      </c>
      <c r="L138" s="14">
        <f t="shared" si="117"/>
        <v>16.666666666666664</v>
      </c>
      <c r="M138" s="14">
        <f t="shared" si="117"/>
        <v>0</v>
      </c>
      <c r="N138" s="14">
        <f t="shared" si="117"/>
        <v>16.666666666666664</v>
      </c>
      <c r="O138" s="14">
        <f t="shared" si="117"/>
        <v>0</v>
      </c>
      <c r="P138" s="14">
        <f t="shared" si="117"/>
        <v>16.666666666666664</v>
      </c>
      <c r="Q138" s="14">
        <f t="shared" si="117"/>
        <v>0</v>
      </c>
      <c r="R138" s="14">
        <f t="shared" si="117"/>
        <v>16.666666666666664</v>
      </c>
      <c r="S138" s="15" t="s">
        <v>19</v>
      </c>
    </row>
    <row r="139" spans="1:19" s="8" customFormat="1" x14ac:dyDescent="0.25">
      <c r="A139" s="13"/>
      <c r="B139" s="18"/>
      <c r="C139" s="12"/>
      <c r="D139" s="26"/>
      <c r="E139" s="71"/>
      <c r="F139" s="55"/>
      <c r="G139" s="16">
        <f>SUM(G137:G137)</f>
        <v>0</v>
      </c>
      <c r="H139" s="16">
        <f>SUM(H137:H137)</f>
        <v>1000000</v>
      </c>
      <c r="I139" s="16">
        <f>SUM(I137:I137)</f>
        <v>0</v>
      </c>
      <c r="J139" s="16">
        <f>SUM(J137:J137)</f>
        <v>1000000</v>
      </c>
      <c r="K139" s="16">
        <f>SUM(K137:K137)</f>
        <v>0</v>
      </c>
      <c r="L139" s="16">
        <f>SUM(L137:L137)</f>
        <v>1000000</v>
      </c>
      <c r="M139" s="16">
        <f>SUM(M137:M137)</f>
        <v>0</v>
      </c>
      <c r="N139" s="16">
        <f>SUM(N137:N137)</f>
        <v>1000000</v>
      </c>
      <c r="O139" s="16">
        <f>SUM(O137:O137)</f>
        <v>0</v>
      </c>
      <c r="P139" s="16">
        <f>SUM(P137:P137)</f>
        <v>1000000</v>
      </c>
      <c r="Q139" s="16">
        <f>SUM(Q137:Q137)</f>
        <v>0</v>
      </c>
      <c r="R139" s="16">
        <f>SUM(R137:R137)</f>
        <v>1000000</v>
      </c>
      <c r="S139" s="17" t="s">
        <v>20</v>
      </c>
    </row>
    <row r="140" spans="1:19" s="8" customFormat="1" ht="45" x14ac:dyDescent="0.25">
      <c r="A140" s="13"/>
      <c r="B140" s="18"/>
      <c r="C140" s="12"/>
      <c r="D140" s="26"/>
      <c r="E140" s="71" t="s">
        <v>100</v>
      </c>
      <c r="F140" s="55">
        <f>SUM(G140:R140)</f>
        <v>6000000</v>
      </c>
      <c r="G140" s="47"/>
      <c r="H140" s="48">
        <v>1000000</v>
      </c>
      <c r="I140" s="48"/>
      <c r="J140" s="48">
        <v>1000000</v>
      </c>
      <c r="K140" s="48"/>
      <c r="L140" s="48">
        <v>1000000</v>
      </c>
      <c r="M140" s="48"/>
      <c r="N140" s="48">
        <v>1000000</v>
      </c>
      <c r="O140" s="48"/>
      <c r="P140" s="48">
        <v>1000000</v>
      </c>
      <c r="Q140" s="48"/>
      <c r="R140" s="48">
        <v>1000000</v>
      </c>
      <c r="S140" s="7" t="s">
        <v>40</v>
      </c>
    </row>
    <row r="141" spans="1:19" s="8" customFormat="1" x14ac:dyDescent="0.25">
      <c r="A141" s="13"/>
      <c r="B141" s="67"/>
      <c r="C141" s="12"/>
      <c r="D141" s="26"/>
      <c r="E141" s="71"/>
      <c r="F141" s="55"/>
      <c r="G141" s="14">
        <f>G142/$F$140*100</f>
        <v>0</v>
      </c>
      <c r="H141" s="14">
        <f t="shared" ref="H141:R141" si="118">H142/$F$140*100</f>
        <v>16.666666666666664</v>
      </c>
      <c r="I141" s="14">
        <f t="shared" si="118"/>
        <v>0</v>
      </c>
      <c r="J141" s="14">
        <f t="shared" si="118"/>
        <v>16.666666666666664</v>
      </c>
      <c r="K141" s="14">
        <f t="shared" si="118"/>
        <v>0</v>
      </c>
      <c r="L141" s="14">
        <f t="shared" si="118"/>
        <v>16.666666666666664</v>
      </c>
      <c r="M141" s="14">
        <f t="shared" si="118"/>
        <v>0</v>
      </c>
      <c r="N141" s="14">
        <f t="shared" si="118"/>
        <v>16.666666666666664</v>
      </c>
      <c r="O141" s="14">
        <f t="shared" si="118"/>
        <v>0</v>
      </c>
      <c r="P141" s="14">
        <f t="shared" si="118"/>
        <v>16.666666666666664</v>
      </c>
      <c r="Q141" s="14">
        <f t="shared" si="118"/>
        <v>0</v>
      </c>
      <c r="R141" s="14">
        <f t="shared" si="118"/>
        <v>16.666666666666664</v>
      </c>
      <c r="S141" s="15" t="s">
        <v>19</v>
      </c>
    </row>
    <row r="142" spans="1:19" s="8" customFormat="1" x14ac:dyDescent="0.25">
      <c r="A142" s="13"/>
      <c r="B142" s="18"/>
      <c r="C142" s="12"/>
      <c r="D142" s="26"/>
      <c r="E142" s="71"/>
      <c r="F142" s="55"/>
      <c r="G142" s="16">
        <f>SUM(G140:G140)</f>
        <v>0</v>
      </c>
      <c r="H142" s="16">
        <f>SUM(H140:H140)</f>
        <v>1000000</v>
      </c>
      <c r="I142" s="16">
        <f>SUM(I140:I140)</f>
        <v>0</v>
      </c>
      <c r="J142" s="16">
        <f>SUM(J140:J140)</f>
        <v>1000000</v>
      </c>
      <c r="K142" s="16">
        <f>SUM(K140:K140)</f>
        <v>0</v>
      </c>
      <c r="L142" s="16">
        <f>SUM(L140:L140)</f>
        <v>1000000</v>
      </c>
      <c r="M142" s="16">
        <f>SUM(M140:M140)</f>
        <v>0</v>
      </c>
      <c r="N142" s="16">
        <f>SUM(N140:N140)</f>
        <v>1000000</v>
      </c>
      <c r="O142" s="16">
        <f>SUM(O140:O140)</f>
        <v>0</v>
      </c>
      <c r="P142" s="16">
        <f>SUM(P140:P140)</f>
        <v>1000000</v>
      </c>
      <c r="Q142" s="16">
        <f>SUM(Q140:Q140)</f>
        <v>0</v>
      </c>
      <c r="R142" s="16">
        <f>SUM(R140:R140)</f>
        <v>1000000</v>
      </c>
      <c r="S142" s="17" t="s">
        <v>20</v>
      </c>
    </row>
    <row r="143" spans="1:19" s="8" customFormat="1" ht="45" x14ac:dyDescent="0.25">
      <c r="A143" s="13">
        <v>10</v>
      </c>
      <c r="B143" s="74" t="s">
        <v>101</v>
      </c>
      <c r="C143" s="12">
        <f>F143</f>
        <v>70000000</v>
      </c>
      <c r="D143" s="26" t="s">
        <v>22</v>
      </c>
      <c r="E143" s="71" t="s">
        <v>102</v>
      </c>
      <c r="F143" s="55">
        <f>SUM(G143:R143)</f>
        <v>70000000</v>
      </c>
      <c r="G143" s="47"/>
      <c r="H143" s="48"/>
      <c r="I143" s="48"/>
      <c r="J143" s="48"/>
      <c r="K143" s="48">
        <v>35000000</v>
      </c>
      <c r="L143" s="48"/>
      <c r="M143" s="48"/>
      <c r="N143" s="48">
        <v>35000000</v>
      </c>
      <c r="O143" s="48"/>
      <c r="P143" s="48"/>
      <c r="Q143" s="48"/>
      <c r="R143" s="48"/>
      <c r="S143" s="7" t="s">
        <v>40</v>
      </c>
    </row>
    <row r="144" spans="1:19" s="8" customFormat="1" x14ac:dyDescent="0.25">
      <c r="A144" s="13"/>
      <c r="B144" s="18"/>
      <c r="C144" s="12"/>
      <c r="D144" s="26"/>
      <c r="E144" s="71"/>
      <c r="F144" s="55"/>
      <c r="G144" s="14">
        <f>G145/$F$143*100</f>
        <v>0</v>
      </c>
      <c r="H144" s="14">
        <f t="shared" ref="H144:R144" si="119">H145/$F$143*100</f>
        <v>0</v>
      </c>
      <c r="I144" s="14">
        <f t="shared" si="119"/>
        <v>0</v>
      </c>
      <c r="J144" s="14">
        <f t="shared" si="119"/>
        <v>0</v>
      </c>
      <c r="K144" s="14">
        <f t="shared" si="119"/>
        <v>50</v>
      </c>
      <c r="L144" s="14">
        <f t="shared" si="119"/>
        <v>0</v>
      </c>
      <c r="M144" s="14">
        <f t="shared" si="119"/>
        <v>0</v>
      </c>
      <c r="N144" s="14">
        <f t="shared" si="119"/>
        <v>50</v>
      </c>
      <c r="O144" s="14">
        <f t="shared" si="119"/>
        <v>0</v>
      </c>
      <c r="P144" s="14">
        <f t="shared" si="119"/>
        <v>0</v>
      </c>
      <c r="Q144" s="14">
        <f t="shared" si="119"/>
        <v>0</v>
      </c>
      <c r="R144" s="14">
        <f t="shared" si="119"/>
        <v>0</v>
      </c>
      <c r="S144" s="15" t="s">
        <v>19</v>
      </c>
    </row>
    <row r="145" spans="1:19" s="8" customFormat="1" x14ac:dyDescent="0.25">
      <c r="A145" s="13"/>
      <c r="B145" s="18"/>
      <c r="C145" s="12"/>
      <c r="D145" s="26"/>
      <c r="E145" s="71"/>
      <c r="F145" s="55"/>
      <c r="G145" s="16">
        <f>SUM(G143:G143)</f>
        <v>0</v>
      </c>
      <c r="H145" s="16">
        <f>SUM(H143:H143)</f>
        <v>0</v>
      </c>
      <c r="I145" s="16">
        <f>SUM(I143:I143)</f>
        <v>0</v>
      </c>
      <c r="J145" s="16">
        <f>SUM(J143:J143)</f>
        <v>0</v>
      </c>
      <c r="K145" s="16">
        <f>SUM(K143:K143)</f>
        <v>35000000</v>
      </c>
      <c r="L145" s="16">
        <f>SUM(L143:L143)</f>
        <v>0</v>
      </c>
      <c r="M145" s="16">
        <f>SUM(M143:M143)</f>
        <v>0</v>
      </c>
      <c r="N145" s="16">
        <f>SUM(N143:N143)</f>
        <v>35000000</v>
      </c>
      <c r="O145" s="16">
        <f>SUM(O143:O143)</f>
        <v>0</v>
      </c>
      <c r="P145" s="16">
        <f>SUM(P143:P143)</f>
        <v>0</v>
      </c>
      <c r="Q145" s="16">
        <f>SUM(Q143:Q143)</f>
        <v>0</v>
      </c>
      <c r="R145" s="16">
        <f>SUM(R143:R143)</f>
        <v>0</v>
      </c>
      <c r="S145" s="17" t="s">
        <v>20</v>
      </c>
    </row>
    <row r="146" spans="1:19" s="8" customFormat="1" ht="60" x14ac:dyDescent="0.25">
      <c r="A146" s="13">
        <v>11</v>
      </c>
      <c r="B146" s="73" t="s">
        <v>103</v>
      </c>
      <c r="C146" s="12">
        <f>SUM(F146:F176)</f>
        <v>2295000000</v>
      </c>
      <c r="D146" s="26" t="s">
        <v>22</v>
      </c>
      <c r="E146" s="71" t="s">
        <v>104</v>
      </c>
      <c r="F146" s="55">
        <f>SUM(G146:R146)</f>
        <v>0</v>
      </c>
      <c r="G146" s="47">
        <v>0</v>
      </c>
      <c r="H146" s="47">
        <v>0</v>
      </c>
      <c r="I146" s="47">
        <v>0</v>
      </c>
      <c r="J146" s="47">
        <v>0</v>
      </c>
      <c r="K146" s="47">
        <v>0</v>
      </c>
      <c r="L146" s="47">
        <v>0</v>
      </c>
      <c r="M146" s="47">
        <v>0</v>
      </c>
      <c r="N146" s="47">
        <v>0</v>
      </c>
      <c r="O146" s="47">
        <v>0</v>
      </c>
      <c r="P146" s="47">
        <v>0</v>
      </c>
      <c r="Q146" s="47">
        <v>0</v>
      </c>
      <c r="R146" s="47">
        <v>0</v>
      </c>
      <c r="S146" s="7" t="s">
        <v>40</v>
      </c>
    </row>
    <row r="147" spans="1:19" s="8" customFormat="1" x14ac:dyDescent="0.25">
      <c r="A147" s="13"/>
      <c r="B147" s="18"/>
      <c r="C147" s="12"/>
      <c r="D147" s="26"/>
      <c r="E147" s="71"/>
      <c r="F147" s="55"/>
      <c r="G147" s="14">
        <f>G148/$F$143*100</f>
        <v>0</v>
      </c>
      <c r="H147" s="14">
        <f t="shared" ref="H147" si="120">H148/$F$143*100</f>
        <v>0</v>
      </c>
      <c r="I147" s="14">
        <f t="shared" ref="I147" si="121">I148/$F$143*100</f>
        <v>0</v>
      </c>
      <c r="J147" s="14">
        <f t="shared" ref="J147" si="122">J148/$F$143*100</f>
        <v>0</v>
      </c>
      <c r="K147" s="14">
        <f t="shared" ref="K147" si="123">K148/$F$143*100</f>
        <v>0</v>
      </c>
      <c r="L147" s="14">
        <f t="shared" ref="L147" si="124">L148/$F$143*100</f>
        <v>0</v>
      </c>
      <c r="M147" s="14">
        <f t="shared" ref="M147" si="125">M148/$F$143*100</f>
        <v>0</v>
      </c>
      <c r="N147" s="14">
        <f t="shared" ref="N147" si="126">N148/$F$143*100</f>
        <v>0</v>
      </c>
      <c r="O147" s="14">
        <f t="shared" ref="O147" si="127">O148/$F$143*100</f>
        <v>0</v>
      </c>
      <c r="P147" s="14">
        <f t="shared" ref="P147" si="128">P148/$F$143*100</f>
        <v>0</v>
      </c>
      <c r="Q147" s="14">
        <f t="shared" ref="Q147" si="129">Q148/$F$143*100</f>
        <v>0</v>
      </c>
      <c r="R147" s="14">
        <f t="shared" ref="R147" si="130">R148/$F$143*100</f>
        <v>0</v>
      </c>
      <c r="S147" s="15" t="s">
        <v>19</v>
      </c>
    </row>
    <row r="148" spans="1:19" s="8" customFormat="1" x14ac:dyDescent="0.25">
      <c r="A148" s="13"/>
      <c r="B148" s="18"/>
      <c r="C148" s="12"/>
      <c r="D148" s="26"/>
      <c r="E148" s="71"/>
      <c r="F148" s="55"/>
      <c r="G148" s="16">
        <f>SUM(G146:G146)</f>
        <v>0</v>
      </c>
      <c r="H148" s="16">
        <f>SUM(H146:H146)</f>
        <v>0</v>
      </c>
      <c r="I148" s="16">
        <f>SUM(I146:I146)</f>
        <v>0</v>
      </c>
      <c r="J148" s="16">
        <f>SUM(J146:J146)</f>
        <v>0</v>
      </c>
      <c r="K148" s="16">
        <f>SUM(K146:K146)</f>
        <v>0</v>
      </c>
      <c r="L148" s="16">
        <f>SUM(L146:L146)</f>
        <v>0</v>
      </c>
      <c r="M148" s="16">
        <f>SUM(M146:M146)</f>
        <v>0</v>
      </c>
      <c r="N148" s="16">
        <f>SUM(N146:N146)</f>
        <v>0</v>
      </c>
      <c r="O148" s="16">
        <f>SUM(O146:O146)</f>
        <v>0</v>
      </c>
      <c r="P148" s="16">
        <f>SUM(P146:P146)</f>
        <v>0</v>
      </c>
      <c r="Q148" s="16">
        <f>SUM(Q146:Q146)</f>
        <v>0</v>
      </c>
      <c r="R148" s="16">
        <f>SUM(R146:R146)</f>
        <v>0</v>
      </c>
      <c r="S148" s="17" t="s">
        <v>20</v>
      </c>
    </row>
    <row r="149" spans="1:19" s="8" customFormat="1" ht="45" x14ac:dyDescent="0.25">
      <c r="A149" s="13"/>
      <c r="B149" s="18"/>
      <c r="C149" s="12"/>
      <c r="D149" s="26" t="s">
        <v>35</v>
      </c>
      <c r="E149" s="71" t="s">
        <v>105</v>
      </c>
      <c r="F149" s="55">
        <f>SUM(G149:R149)</f>
        <v>676470000</v>
      </c>
      <c r="G149" s="47"/>
      <c r="H149" s="48"/>
      <c r="I149" s="48"/>
      <c r="J149" s="48"/>
      <c r="K149" s="48">
        <v>676470000</v>
      </c>
      <c r="L149" s="48"/>
      <c r="M149" s="48"/>
      <c r="N149" s="48"/>
      <c r="O149" s="48"/>
      <c r="P149" s="48"/>
      <c r="Q149" s="48"/>
      <c r="R149" s="48"/>
      <c r="S149" s="7" t="s">
        <v>40</v>
      </c>
    </row>
    <row r="150" spans="1:19" s="8" customFormat="1" x14ac:dyDescent="0.25">
      <c r="A150" s="13"/>
      <c r="B150" s="18"/>
      <c r="C150" s="12"/>
      <c r="D150" s="26"/>
      <c r="E150" s="71"/>
      <c r="F150" s="55"/>
      <c r="G150" s="14">
        <f>G151/$F$149*100</f>
        <v>0</v>
      </c>
      <c r="H150" s="14">
        <f t="shared" ref="H150:R150" si="131">H151/$F$149*100</f>
        <v>0</v>
      </c>
      <c r="I150" s="14">
        <f t="shared" si="131"/>
        <v>0</v>
      </c>
      <c r="J150" s="14">
        <f t="shared" si="131"/>
        <v>0</v>
      </c>
      <c r="K150" s="14">
        <f t="shared" si="131"/>
        <v>100</v>
      </c>
      <c r="L150" s="14">
        <f t="shared" si="131"/>
        <v>0</v>
      </c>
      <c r="M150" s="14">
        <f t="shared" si="131"/>
        <v>0</v>
      </c>
      <c r="N150" s="14">
        <f t="shared" si="131"/>
        <v>0</v>
      </c>
      <c r="O150" s="14">
        <f t="shared" si="131"/>
        <v>0</v>
      </c>
      <c r="P150" s="14">
        <f t="shared" si="131"/>
        <v>0</v>
      </c>
      <c r="Q150" s="14">
        <f t="shared" si="131"/>
        <v>0</v>
      </c>
      <c r="R150" s="14">
        <f t="shared" si="131"/>
        <v>0</v>
      </c>
      <c r="S150" s="15" t="s">
        <v>19</v>
      </c>
    </row>
    <row r="151" spans="1:19" s="8" customFormat="1" x14ac:dyDescent="0.25">
      <c r="A151" s="13"/>
      <c r="B151" s="18"/>
      <c r="C151" s="12"/>
      <c r="D151" s="26"/>
      <c r="E151" s="71"/>
      <c r="F151" s="55"/>
      <c r="G151" s="16">
        <f>SUM(G149:G149)</f>
        <v>0</v>
      </c>
      <c r="H151" s="16">
        <f>SUM(H149:H149)</f>
        <v>0</v>
      </c>
      <c r="I151" s="16">
        <f>SUM(I149:I149)</f>
        <v>0</v>
      </c>
      <c r="J151" s="16">
        <f>SUM(J149:J149)</f>
        <v>0</v>
      </c>
      <c r="K151" s="16">
        <f>SUM(K149:K149)</f>
        <v>676470000</v>
      </c>
      <c r="L151" s="16">
        <f>SUM(L149:L149)</f>
        <v>0</v>
      </c>
      <c r="M151" s="16">
        <f>SUM(M149:M149)</f>
        <v>0</v>
      </c>
      <c r="N151" s="16">
        <f>SUM(N149:N149)</f>
        <v>0</v>
      </c>
      <c r="O151" s="16">
        <f>SUM(O149:O149)</f>
        <v>0</v>
      </c>
      <c r="P151" s="16">
        <f>SUM(P149:P149)</f>
        <v>0</v>
      </c>
      <c r="Q151" s="16">
        <f>SUM(Q149:Q149)</f>
        <v>0</v>
      </c>
      <c r="R151" s="16">
        <f>SUM(R149:R149)</f>
        <v>0</v>
      </c>
      <c r="S151" s="17" t="s">
        <v>20</v>
      </c>
    </row>
    <row r="152" spans="1:19" s="8" customFormat="1" ht="60" x14ac:dyDescent="0.25">
      <c r="A152" s="13"/>
      <c r="B152" s="18"/>
      <c r="C152" s="12"/>
      <c r="D152" s="26" t="s">
        <v>36</v>
      </c>
      <c r="E152" s="71" t="s">
        <v>106</v>
      </c>
      <c r="F152" s="55">
        <f>SUM(G152:R152)</f>
        <v>100000000</v>
      </c>
      <c r="G152" s="47"/>
      <c r="H152" s="48"/>
      <c r="I152" s="48"/>
      <c r="J152" s="48">
        <v>100000000</v>
      </c>
      <c r="K152" s="48"/>
      <c r="L152" s="48"/>
      <c r="M152" s="48"/>
      <c r="N152" s="48"/>
      <c r="O152" s="48"/>
      <c r="P152" s="48"/>
      <c r="Q152" s="48"/>
      <c r="R152" s="48"/>
      <c r="S152" s="7" t="s">
        <v>40</v>
      </c>
    </row>
    <row r="153" spans="1:19" s="8" customFormat="1" x14ac:dyDescent="0.25">
      <c r="A153" s="13"/>
      <c r="B153" s="18"/>
      <c r="C153" s="12"/>
      <c r="D153" s="26"/>
      <c r="E153" s="71"/>
      <c r="F153" s="55"/>
      <c r="G153" s="14">
        <f>G154/$F$152*100</f>
        <v>0</v>
      </c>
      <c r="H153" s="14">
        <f t="shared" ref="H153:R153" si="132">H154/$F$152*100</f>
        <v>0</v>
      </c>
      <c r="I153" s="14">
        <f t="shared" si="132"/>
        <v>0</v>
      </c>
      <c r="J153" s="14">
        <f t="shared" si="132"/>
        <v>100</v>
      </c>
      <c r="K153" s="14">
        <f t="shared" si="132"/>
        <v>0</v>
      </c>
      <c r="L153" s="14">
        <f t="shared" si="132"/>
        <v>0</v>
      </c>
      <c r="M153" s="14">
        <f t="shared" si="132"/>
        <v>0</v>
      </c>
      <c r="N153" s="14">
        <f t="shared" si="132"/>
        <v>0</v>
      </c>
      <c r="O153" s="14">
        <f t="shared" si="132"/>
        <v>0</v>
      </c>
      <c r="P153" s="14">
        <f t="shared" si="132"/>
        <v>0</v>
      </c>
      <c r="Q153" s="14">
        <f t="shared" si="132"/>
        <v>0</v>
      </c>
      <c r="R153" s="14">
        <f t="shared" si="132"/>
        <v>0</v>
      </c>
      <c r="S153" s="15" t="s">
        <v>19</v>
      </c>
    </row>
    <row r="154" spans="1:19" s="8" customFormat="1" x14ac:dyDescent="0.25">
      <c r="A154" s="13"/>
      <c r="B154" s="18"/>
      <c r="C154" s="12"/>
      <c r="D154" s="26"/>
      <c r="E154" s="71"/>
      <c r="F154" s="55"/>
      <c r="G154" s="16">
        <f>SUM(G152:G152)</f>
        <v>0</v>
      </c>
      <c r="H154" s="16">
        <f>SUM(H152:H152)</f>
        <v>0</v>
      </c>
      <c r="I154" s="16">
        <f>SUM(I152:I152)</f>
        <v>0</v>
      </c>
      <c r="J154" s="16">
        <f>SUM(J152:J152)</f>
        <v>100000000</v>
      </c>
      <c r="K154" s="16">
        <f>SUM(K152:K152)</f>
        <v>0</v>
      </c>
      <c r="L154" s="16">
        <f>SUM(L152:L152)</f>
        <v>0</v>
      </c>
      <c r="M154" s="16">
        <f>SUM(M152:M152)</f>
        <v>0</v>
      </c>
      <c r="N154" s="16">
        <f>SUM(N152:N152)</f>
        <v>0</v>
      </c>
      <c r="O154" s="16">
        <f>SUM(O152:O152)</f>
        <v>0</v>
      </c>
      <c r="P154" s="16">
        <f>SUM(P152:P152)</f>
        <v>0</v>
      </c>
      <c r="Q154" s="16">
        <f>SUM(Q152:Q152)</f>
        <v>0</v>
      </c>
      <c r="R154" s="16">
        <f>SUM(R152:R152)</f>
        <v>0</v>
      </c>
      <c r="S154" s="17" t="s">
        <v>20</v>
      </c>
    </row>
    <row r="155" spans="1:19" s="8" customFormat="1" ht="45" x14ac:dyDescent="0.25">
      <c r="A155" s="13"/>
      <c r="B155" s="18"/>
      <c r="C155" s="12"/>
      <c r="D155" s="26" t="s">
        <v>70</v>
      </c>
      <c r="E155" s="71" t="s">
        <v>107</v>
      </c>
      <c r="F155" s="55">
        <f>SUM(G155:R155)</f>
        <v>56000000</v>
      </c>
      <c r="G155" s="47"/>
      <c r="H155" s="48">
        <v>5000000</v>
      </c>
      <c r="I155" s="48">
        <v>5000000</v>
      </c>
      <c r="J155" s="48">
        <v>5000000</v>
      </c>
      <c r="K155" s="48">
        <v>5500000</v>
      </c>
      <c r="L155" s="48">
        <v>5000000</v>
      </c>
      <c r="M155" s="48">
        <v>5500000</v>
      </c>
      <c r="N155" s="48">
        <v>5000000</v>
      </c>
      <c r="O155" s="48">
        <v>5000000</v>
      </c>
      <c r="P155" s="48">
        <v>5000000</v>
      </c>
      <c r="Q155" s="48">
        <v>5000000</v>
      </c>
      <c r="R155" s="48">
        <v>5000000</v>
      </c>
      <c r="S155" s="7" t="s">
        <v>40</v>
      </c>
    </row>
    <row r="156" spans="1:19" s="8" customFormat="1" x14ac:dyDescent="0.25">
      <c r="A156" s="13"/>
      <c r="B156" s="18"/>
      <c r="C156" s="12"/>
      <c r="D156" s="26"/>
      <c r="E156" s="71"/>
      <c r="F156" s="55"/>
      <c r="G156" s="14">
        <f>G157/$F$155*100</f>
        <v>0</v>
      </c>
      <c r="H156" s="14">
        <f t="shared" ref="H156:R156" si="133">H157/$F$155*100</f>
        <v>8.9285714285714288</v>
      </c>
      <c r="I156" s="14">
        <f t="shared" si="133"/>
        <v>8.9285714285714288</v>
      </c>
      <c r="J156" s="14">
        <f t="shared" si="133"/>
        <v>8.9285714285714288</v>
      </c>
      <c r="K156" s="14">
        <f t="shared" si="133"/>
        <v>9.8214285714285712</v>
      </c>
      <c r="L156" s="14">
        <f t="shared" si="133"/>
        <v>8.9285714285714288</v>
      </c>
      <c r="M156" s="14">
        <f t="shared" si="133"/>
        <v>9.8214285714285712</v>
      </c>
      <c r="N156" s="14">
        <f t="shared" si="133"/>
        <v>8.9285714285714288</v>
      </c>
      <c r="O156" s="14">
        <f t="shared" si="133"/>
        <v>8.9285714285714288</v>
      </c>
      <c r="P156" s="14">
        <f t="shared" si="133"/>
        <v>8.9285714285714288</v>
      </c>
      <c r="Q156" s="14">
        <f t="shared" si="133"/>
        <v>8.9285714285714288</v>
      </c>
      <c r="R156" s="14">
        <f t="shared" si="133"/>
        <v>8.9285714285714288</v>
      </c>
      <c r="S156" s="15" t="s">
        <v>19</v>
      </c>
    </row>
    <row r="157" spans="1:19" s="8" customFormat="1" x14ac:dyDescent="0.25">
      <c r="A157" s="13"/>
      <c r="B157" s="18"/>
      <c r="C157" s="12"/>
      <c r="D157" s="26"/>
      <c r="E157" s="71"/>
      <c r="F157" s="55"/>
      <c r="G157" s="16">
        <f>SUM(G155:G155)</f>
        <v>0</v>
      </c>
      <c r="H157" s="16">
        <f>SUM(H155:H155)</f>
        <v>5000000</v>
      </c>
      <c r="I157" s="16">
        <f>SUM(I155:I155)</f>
        <v>5000000</v>
      </c>
      <c r="J157" s="16">
        <f>SUM(J155:J155)</f>
        <v>5000000</v>
      </c>
      <c r="K157" s="16">
        <f>SUM(K155:K155)</f>
        <v>5500000</v>
      </c>
      <c r="L157" s="16">
        <f>SUM(L155:L155)</f>
        <v>5000000</v>
      </c>
      <c r="M157" s="16">
        <f>SUM(M155:M155)</f>
        <v>5500000</v>
      </c>
      <c r="N157" s="16">
        <f>SUM(N155:N155)</f>
        <v>5000000</v>
      </c>
      <c r="O157" s="16">
        <f>SUM(O155:O155)</f>
        <v>5000000</v>
      </c>
      <c r="P157" s="16">
        <f>SUM(P155:P155)</f>
        <v>5000000</v>
      </c>
      <c r="Q157" s="16">
        <f>SUM(Q155:Q155)</f>
        <v>5000000</v>
      </c>
      <c r="R157" s="16">
        <f>SUM(R155:R155)</f>
        <v>5000000</v>
      </c>
      <c r="S157" s="17" t="s">
        <v>20</v>
      </c>
    </row>
    <row r="158" spans="1:19" s="8" customFormat="1" ht="45" x14ac:dyDescent="0.25">
      <c r="A158" s="13"/>
      <c r="B158" s="18"/>
      <c r="C158" s="12"/>
      <c r="D158" s="26" t="s">
        <v>71</v>
      </c>
      <c r="E158" s="71" t="s">
        <v>108</v>
      </c>
      <c r="F158" s="55">
        <f>SUM(G158:R158)</f>
        <v>495000000</v>
      </c>
      <c r="G158" s="47"/>
      <c r="H158" s="48"/>
      <c r="I158" s="48"/>
      <c r="J158" s="48"/>
      <c r="K158" s="48">
        <v>495000000</v>
      </c>
      <c r="L158" s="48"/>
      <c r="M158" s="48"/>
      <c r="N158" s="48"/>
      <c r="O158" s="48"/>
      <c r="P158" s="48"/>
      <c r="Q158" s="48"/>
      <c r="R158" s="48"/>
      <c r="S158" s="7" t="s">
        <v>40</v>
      </c>
    </row>
    <row r="159" spans="1:19" s="8" customFormat="1" x14ac:dyDescent="0.25">
      <c r="A159" s="13"/>
      <c r="B159" s="18"/>
      <c r="C159" s="12"/>
      <c r="D159" s="26"/>
      <c r="E159" s="71"/>
      <c r="F159" s="55"/>
      <c r="G159" s="14">
        <f>G160/$F$158*100</f>
        <v>0</v>
      </c>
      <c r="H159" s="14">
        <f t="shared" ref="H159:R159" si="134">H160/$F$158*100</f>
        <v>0</v>
      </c>
      <c r="I159" s="14">
        <f t="shared" si="134"/>
        <v>0</v>
      </c>
      <c r="J159" s="14">
        <f t="shared" si="134"/>
        <v>0</v>
      </c>
      <c r="K159" s="14">
        <f t="shared" si="134"/>
        <v>100</v>
      </c>
      <c r="L159" s="14">
        <f t="shared" si="134"/>
        <v>0</v>
      </c>
      <c r="M159" s="14">
        <f t="shared" si="134"/>
        <v>0</v>
      </c>
      <c r="N159" s="14">
        <f t="shared" si="134"/>
        <v>0</v>
      </c>
      <c r="O159" s="14">
        <f t="shared" si="134"/>
        <v>0</v>
      </c>
      <c r="P159" s="14">
        <f t="shared" si="134"/>
        <v>0</v>
      </c>
      <c r="Q159" s="14">
        <f t="shared" si="134"/>
        <v>0</v>
      </c>
      <c r="R159" s="14">
        <f t="shared" si="134"/>
        <v>0</v>
      </c>
      <c r="S159" s="15" t="s">
        <v>19</v>
      </c>
    </row>
    <row r="160" spans="1:19" s="8" customFormat="1" x14ac:dyDescent="0.25">
      <c r="A160" s="13"/>
      <c r="B160" s="18"/>
      <c r="C160" s="12"/>
      <c r="D160" s="26"/>
      <c r="E160" s="71"/>
      <c r="F160" s="55"/>
      <c r="G160" s="16">
        <f>SUM(G158:G158)</f>
        <v>0</v>
      </c>
      <c r="H160" s="16">
        <f>SUM(H158:H158)</f>
        <v>0</v>
      </c>
      <c r="I160" s="16">
        <f>SUM(I158:I158)</f>
        <v>0</v>
      </c>
      <c r="J160" s="16">
        <f>SUM(J158:J158)</f>
        <v>0</v>
      </c>
      <c r="K160" s="16">
        <f>SUM(K158:K158)</f>
        <v>495000000</v>
      </c>
      <c r="L160" s="16">
        <f>SUM(L158:L158)</f>
        <v>0</v>
      </c>
      <c r="M160" s="16">
        <f>SUM(M158:M158)</f>
        <v>0</v>
      </c>
      <c r="N160" s="16">
        <f>SUM(N158:N158)</f>
        <v>0</v>
      </c>
      <c r="O160" s="16">
        <f>SUM(O158:O158)</f>
        <v>0</v>
      </c>
      <c r="P160" s="16">
        <f>SUM(P158:P158)</f>
        <v>0</v>
      </c>
      <c r="Q160" s="16">
        <f>SUM(Q158:Q158)</f>
        <v>0</v>
      </c>
      <c r="R160" s="16">
        <f>SUM(R158:R158)</f>
        <v>0</v>
      </c>
      <c r="S160" s="17" t="s">
        <v>20</v>
      </c>
    </row>
    <row r="161" spans="1:19" s="8" customFormat="1" ht="45" x14ac:dyDescent="0.25">
      <c r="A161" s="13"/>
      <c r="B161" s="18"/>
      <c r="C161" s="12"/>
      <c r="D161" s="26" t="s">
        <v>72</v>
      </c>
      <c r="E161" s="71" t="s">
        <v>109</v>
      </c>
      <c r="F161" s="55">
        <f>SUM(G161:R161)</f>
        <v>30000000</v>
      </c>
      <c r="G161" s="47"/>
      <c r="H161" s="48"/>
      <c r="I161" s="48"/>
      <c r="J161" s="48">
        <v>30000000</v>
      </c>
      <c r="K161" s="48"/>
      <c r="L161" s="48"/>
      <c r="M161" s="48"/>
      <c r="N161" s="48"/>
      <c r="O161" s="48"/>
      <c r="P161" s="48"/>
      <c r="Q161" s="48"/>
      <c r="R161" s="48"/>
      <c r="S161" s="7" t="s">
        <v>40</v>
      </c>
    </row>
    <row r="162" spans="1:19" s="8" customFormat="1" x14ac:dyDescent="0.25">
      <c r="A162" s="13"/>
      <c r="B162" s="18"/>
      <c r="C162" s="12"/>
      <c r="D162" s="26"/>
      <c r="E162" s="71"/>
      <c r="F162" s="55"/>
      <c r="G162" s="14">
        <f>G163/$F$161*100</f>
        <v>0</v>
      </c>
      <c r="H162" s="14">
        <f t="shared" ref="H162:R162" si="135">H163/$F$161*100</f>
        <v>0</v>
      </c>
      <c r="I162" s="14">
        <f t="shared" si="135"/>
        <v>0</v>
      </c>
      <c r="J162" s="14">
        <f t="shared" si="135"/>
        <v>100</v>
      </c>
      <c r="K162" s="14">
        <f t="shared" si="135"/>
        <v>0</v>
      </c>
      <c r="L162" s="14">
        <f t="shared" si="135"/>
        <v>0</v>
      </c>
      <c r="M162" s="14">
        <f t="shared" si="135"/>
        <v>0</v>
      </c>
      <c r="N162" s="14">
        <f t="shared" si="135"/>
        <v>0</v>
      </c>
      <c r="O162" s="14">
        <f t="shared" si="135"/>
        <v>0</v>
      </c>
      <c r="P162" s="14">
        <f t="shared" si="135"/>
        <v>0</v>
      </c>
      <c r="Q162" s="14">
        <f t="shared" si="135"/>
        <v>0</v>
      </c>
      <c r="R162" s="14">
        <f t="shared" si="135"/>
        <v>0</v>
      </c>
      <c r="S162" s="15" t="s">
        <v>19</v>
      </c>
    </row>
    <row r="163" spans="1:19" s="8" customFormat="1" x14ac:dyDescent="0.25">
      <c r="A163" s="13"/>
      <c r="B163" s="18"/>
      <c r="C163" s="12"/>
      <c r="D163" s="26"/>
      <c r="E163" s="71"/>
      <c r="F163" s="55"/>
      <c r="G163" s="16">
        <f>SUM(G161:G161)</f>
        <v>0</v>
      </c>
      <c r="H163" s="16">
        <f>SUM(H161:H161)</f>
        <v>0</v>
      </c>
      <c r="I163" s="16">
        <f>SUM(I161:I161)</f>
        <v>0</v>
      </c>
      <c r="J163" s="16">
        <f>SUM(J161:J161)</f>
        <v>30000000</v>
      </c>
      <c r="K163" s="16">
        <f>SUM(K161:K161)</f>
        <v>0</v>
      </c>
      <c r="L163" s="16">
        <f>SUM(L161:L161)</f>
        <v>0</v>
      </c>
      <c r="M163" s="16">
        <f>SUM(M161:M161)</f>
        <v>0</v>
      </c>
      <c r="N163" s="16">
        <f>SUM(N161:N161)</f>
        <v>0</v>
      </c>
      <c r="O163" s="16">
        <f>SUM(O161:O161)</f>
        <v>0</v>
      </c>
      <c r="P163" s="16">
        <f>SUM(P161:P161)</f>
        <v>0</v>
      </c>
      <c r="Q163" s="16">
        <f>SUM(Q161:Q161)</f>
        <v>0</v>
      </c>
      <c r="R163" s="16">
        <f>SUM(R161:R161)</f>
        <v>0</v>
      </c>
      <c r="S163" s="17" t="s">
        <v>20</v>
      </c>
    </row>
    <row r="164" spans="1:19" s="8" customFormat="1" ht="45.75" customHeight="1" x14ac:dyDescent="0.25">
      <c r="A164" s="13"/>
      <c r="B164" s="18"/>
      <c r="C164" s="12"/>
      <c r="D164" s="26" t="s">
        <v>73</v>
      </c>
      <c r="E164" s="71" t="s">
        <v>110</v>
      </c>
      <c r="F164" s="55">
        <f>SUM(G164:R164)</f>
        <v>30000000</v>
      </c>
      <c r="G164" s="47"/>
      <c r="H164" s="48"/>
      <c r="I164" s="48"/>
      <c r="J164" s="48">
        <v>30000000</v>
      </c>
      <c r="K164" s="48"/>
      <c r="L164" s="48"/>
      <c r="M164" s="48"/>
      <c r="N164" s="48"/>
      <c r="O164" s="48"/>
      <c r="P164" s="48"/>
      <c r="Q164" s="48"/>
      <c r="R164" s="48"/>
      <c r="S164" s="7" t="s">
        <v>40</v>
      </c>
    </row>
    <row r="165" spans="1:19" s="8" customFormat="1" x14ac:dyDescent="0.25">
      <c r="A165" s="13"/>
      <c r="B165" s="18"/>
      <c r="C165" s="12"/>
      <c r="D165" s="26"/>
      <c r="E165" s="71"/>
      <c r="F165" s="55"/>
      <c r="G165" s="14">
        <f>G166/$F$164*100</f>
        <v>0</v>
      </c>
      <c r="H165" s="14">
        <f t="shared" ref="H165:R165" si="136">H166/$F$164*100</f>
        <v>0</v>
      </c>
      <c r="I165" s="14">
        <f t="shared" si="136"/>
        <v>0</v>
      </c>
      <c r="J165" s="14">
        <f t="shared" si="136"/>
        <v>100</v>
      </c>
      <c r="K165" s="14">
        <f t="shared" si="136"/>
        <v>0</v>
      </c>
      <c r="L165" s="14">
        <f t="shared" si="136"/>
        <v>0</v>
      </c>
      <c r="M165" s="14">
        <f t="shared" si="136"/>
        <v>0</v>
      </c>
      <c r="N165" s="14">
        <f t="shared" si="136"/>
        <v>0</v>
      </c>
      <c r="O165" s="14">
        <f t="shared" si="136"/>
        <v>0</v>
      </c>
      <c r="P165" s="14">
        <f t="shared" si="136"/>
        <v>0</v>
      </c>
      <c r="Q165" s="14">
        <f t="shared" si="136"/>
        <v>0</v>
      </c>
      <c r="R165" s="14">
        <f t="shared" si="136"/>
        <v>0</v>
      </c>
      <c r="S165" s="15" t="s">
        <v>19</v>
      </c>
    </row>
    <row r="166" spans="1:19" s="8" customFormat="1" x14ac:dyDescent="0.25">
      <c r="A166" s="13"/>
      <c r="B166" s="18"/>
      <c r="C166" s="12"/>
      <c r="D166" s="26"/>
      <c r="E166" s="71"/>
      <c r="F166" s="55"/>
      <c r="G166" s="16">
        <f>SUM(G164:G164)</f>
        <v>0</v>
      </c>
      <c r="H166" s="16">
        <f>SUM(H164:H164)</f>
        <v>0</v>
      </c>
      <c r="I166" s="16">
        <f>SUM(I164:I164)</f>
        <v>0</v>
      </c>
      <c r="J166" s="16">
        <f>SUM(J164:J164)</f>
        <v>30000000</v>
      </c>
      <c r="K166" s="16">
        <f>SUM(K164:K164)</f>
        <v>0</v>
      </c>
      <c r="L166" s="16">
        <f>SUM(L164:L164)</f>
        <v>0</v>
      </c>
      <c r="M166" s="16">
        <f>SUM(M164:M164)</f>
        <v>0</v>
      </c>
      <c r="N166" s="16">
        <f>SUM(N164:N164)</f>
        <v>0</v>
      </c>
      <c r="O166" s="16">
        <f>SUM(O164:O164)</f>
        <v>0</v>
      </c>
      <c r="P166" s="16">
        <f>SUM(P164:P164)</f>
        <v>0</v>
      </c>
      <c r="Q166" s="16">
        <f>SUM(Q164:Q164)</f>
        <v>0</v>
      </c>
      <c r="R166" s="16">
        <f>SUM(R164:R164)</f>
        <v>0</v>
      </c>
      <c r="S166" s="17" t="s">
        <v>20</v>
      </c>
    </row>
    <row r="167" spans="1:19" s="8" customFormat="1" ht="45" x14ac:dyDescent="0.25">
      <c r="A167" s="13"/>
      <c r="B167" s="18"/>
      <c r="C167" s="12"/>
      <c r="D167" s="26" t="s">
        <v>74</v>
      </c>
      <c r="E167" s="71" t="s">
        <v>111</v>
      </c>
      <c r="F167" s="55">
        <f>SUM(G167:R167)</f>
        <v>100000000</v>
      </c>
      <c r="G167" s="47"/>
      <c r="H167" s="48"/>
      <c r="I167" s="48"/>
      <c r="J167" s="48"/>
      <c r="K167" s="48"/>
      <c r="L167" s="48">
        <v>100000000</v>
      </c>
      <c r="M167" s="48"/>
      <c r="N167" s="48"/>
      <c r="O167" s="48"/>
      <c r="P167" s="48"/>
      <c r="Q167" s="48"/>
      <c r="R167" s="48"/>
      <c r="S167" s="7" t="s">
        <v>40</v>
      </c>
    </row>
    <row r="168" spans="1:19" s="8" customFormat="1" x14ac:dyDescent="0.25">
      <c r="A168" s="13"/>
      <c r="B168" s="18"/>
      <c r="C168" s="12"/>
      <c r="D168" s="26"/>
      <c r="E168" s="71"/>
      <c r="F168" s="55"/>
      <c r="G168" s="14">
        <f>G169/$F$167*100</f>
        <v>0</v>
      </c>
      <c r="H168" s="14">
        <f t="shared" ref="H168:R168" si="137">H169/$F$167*100</f>
        <v>0</v>
      </c>
      <c r="I168" s="14">
        <f t="shared" si="137"/>
        <v>0</v>
      </c>
      <c r="J168" s="14">
        <f t="shared" si="137"/>
        <v>0</v>
      </c>
      <c r="K168" s="14">
        <f t="shared" si="137"/>
        <v>0</v>
      </c>
      <c r="L168" s="14">
        <f t="shared" si="137"/>
        <v>100</v>
      </c>
      <c r="M168" s="14">
        <f t="shared" si="137"/>
        <v>0</v>
      </c>
      <c r="N168" s="14">
        <f t="shared" si="137"/>
        <v>0</v>
      </c>
      <c r="O168" s="14">
        <f t="shared" si="137"/>
        <v>0</v>
      </c>
      <c r="P168" s="14">
        <f t="shared" si="137"/>
        <v>0</v>
      </c>
      <c r="Q168" s="14">
        <f t="shared" si="137"/>
        <v>0</v>
      </c>
      <c r="R168" s="14">
        <f t="shared" si="137"/>
        <v>0</v>
      </c>
      <c r="S168" s="15" t="s">
        <v>19</v>
      </c>
    </row>
    <row r="169" spans="1:19" s="8" customFormat="1" x14ac:dyDescent="0.25">
      <c r="A169" s="13"/>
      <c r="B169" s="18"/>
      <c r="C169" s="12"/>
      <c r="D169" s="26"/>
      <c r="E169" s="71"/>
      <c r="F169" s="55"/>
      <c r="G169" s="16">
        <f>SUM(G167:G167)</f>
        <v>0</v>
      </c>
      <c r="H169" s="16">
        <f>SUM(H167:H167)</f>
        <v>0</v>
      </c>
      <c r="I169" s="16">
        <f>SUM(I167:I167)</f>
        <v>0</v>
      </c>
      <c r="J169" s="16">
        <f>SUM(J167:J167)</f>
        <v>0</v>
      </c>
      <c r="K169" s="16">
        <f>SUM(K167:K167)</f>
        <v>0</v>
      </c>
      <c r="L169" s="16">
        <f>SUM(L167:L167)</f>
        <v>100000000</v>
      </c>
      <c r="M169" s="16">
        <f>SUM(M167:M167)</f>
        <v>0</v>
      </c>
      <c r="N169" s="16">
        <f>SUM(N167:N167)</f>
        <v>0</v>
      </c>
      <c r="O169" s="16">
        <f>SUM(O167:O167)</f>
        <v>0</v>
      </c>
      <c r="P169" s="16">
        <f>SUM(P167:P167)</f>
        <v>0</v>
      </c>
      <c r="Q169" s="16">
        <f>SUM(Q167:Q167)</f>
        <v>0</v>
      </c>
      <c r="R169" s="16">
        <f>SUM(R167:R167)</f>
        <v>0</v>
      </c>
      <c r="S169" s="17" t="s">
        <v>20</v>
      </c>
    </row>
    <row r="170" spans="1:19" s="8" customFormat="1" ht="45" x14ac:dyDescent="0.25">
      <c r="A170" s="13"/>
      <c r="B170" s="18"/>
      <c r="C170" s="12"/>
      <c r="D170" s="26" t="s">
        <v>75</v>
      </c>
      <c r="E170" s="71" t="s">
        <v>112</v>
      </c>
      <c r="F170" s="55">
        <f>SUM(G170:R170)</f>
        <v>220000000</v>
      </c>
      <c r="G170" s="47"/>
      <c r="H170" s="48"/>
      <c r="I170" s="48"/>
      <c r="J170" s="48">
        <v>220000000</v>
      </c>
      <c r="K170" s="48"/>
      <c r="L170" s="48"/>
      <c r="M170" s="48"/>
      <c r="N170" s="48"/>
      <c r="O170" s="48"/>
      <c r="P170" s="48"/>
      <c r="Q170" s="48"/>
      <c r="R170" s="48"/>
      <c r="S170" s="7" t="s">
        <v>40</v>
      </c>
    </row>
    <row r="171" spans="1:19" s="8" customFormat="1" x14ac:dyDescent="0.25">
      <c r="A171" s="13"/>
      <c r="B171" s="18"/>
      <c r="C171" s="12"/>
      <c r="D171" s="26"/>
      <c r="E171" s="71"/>
      <c r="F171" s="55"/>
      <c r="G171" s="14">
        <f>G172/$F$170*100</f>
        <v>0</v>
      </c>
      <c r="H171" s="14">
        <f t="shared" ref="H171:R171" si="138">H172/$F$170*100</f>
        <v>0</v>
      </c>
      <c r="I171" s="14">
        <f t="shared" si="138"/>
        <v>0</v>
      </c>
      <c r="J171" s="14">
        <f t="shared" si="138"/>
        <v>100</v>
      </c>
      <c r="K171" s="14">
        <f t="shared" si="138"/>
        <v>0</v>
      </c>
      <c r="L171" s="14">
        <f t="shared" si="138"/>
        <v>0</v>
      </c>
      <c r="M171" s="14">
        <f t="shared" si="138"/>
        <v>0</v>
      </c>
      <c r="N171" s="14">
        <f t="shared" si="138"/>
        <v>0</v>
      </c>
      <c r="O171" s="14">
        <f t="shared" si="138"/>
        <v>0</v>
      </c>
      <c r="P171" s="14">
        <f t="shared" si="138"/>
        <v>0</v>
      </c>
      <c r="Q171" s="14">
        <f t="shared" si="138"/>
        <v>0</v>
      </c>
      <c r="R171" s="14">
        <f t="shared" si="138"/>
        <v>0</v>
      </c>
      <c r="S171" s="15" t="s">
        <v>19</v>
      </c>
    </row>
    <row r="172" spans="1:19" s="8" customFormat="1" x14ac:dyDescent="0.25">
      <c r="A172" s="13"/>
      <c r="B172" s="18"/>
      <c r="C172" s="12"/>
      <c r="D172" s="26"/>
      <c r="E172" s="71"/>
      <c r="F172" s="55"/>
      <c r="G172" s="16">
        <f>SUM(G170:G170)</f>
        <v>0</v>
      </c>
      <c r="H172" s="16">
        <f>SUM(H170:H170)</f>
        <v>0</v>
      </c>
      <c r="I172" s="16">
        <f>SUM(I170:I170)</f>
        <v>0</v>
      </c>
      <c r="J172" s="16">
        <f>SUM(J170:J170)</f>
        <v>220000000</v>
      </c>
      <c r="K172" s="16">
        <f>SUM(K170:K170)</f>
        <v>0</v>
      </c>
      <c r="L172" s="16">
        <f>SUM(L170:L170)</f>
        <v>0</v>
      </c>
      <c r="M172" s="16">
        <f>SUM(M170:M170)</f>
        <v>0</v>
      </c>
      <c r="N172" s="16">
        <f>SUM(N170:N170)</f>
        <v>0</v>
      </c>
      <c r="O172" s="16">
        <f>SUM(O170:O170)</f>
        <v>0</v>
      </c>
      <c r="P172" s="16">
        <f>SUM(P170:P170)</f>
        <v>0</v>
      </c>
      <c r="Q172" s="16">
        <f>SUM(Q170:Q170)</f>
        <v>0</v>
      </c>
      <c r="R172" s="16">
        <f>SUM(R170:R170)</f>
        <v>0</v>
      </c>
      <c r="S172" s="17" t="s">
        <v>20</v>
      </c>
    </row>
    <row r="173" spans="1:19" s="8" customFormat="1" ht="45" x14ac:dyDescent="0.25">
      <c r="A173" s="13"/>
      <c r="B173" s="18"/>
      <c r="C173" s="12"/>
      <c r="D173" s="26" t="s">
        <v>76</v>
      </c>
      <c r="E173" s="71" t="s">
        <v>113</v>
      </c>
      <c r="F173" s="55">
        <f>SUM(G173:R173)</f>
        <v>20000000</v>
      </c>
      <c r="G173" s="47"/>
      <c r="H173" s="48"/>
      <c r="I173" s="48"/>
      <c r="J173" s="48">
        <v>20000000</v>
      </c>
      <c r="K173" s="48"/>
      <c r="L173" s="48"/>
      <c r="M173" s="48"/>
      <c r="N173" s="48"/>
      <c r="O173" s="48"/>
      <c r="P173" s="48"/>
      <c r="Q173" s="48"/>
      <c r="R173" s="48"/>
      <c r="S173" s="7" t="s">
        <v>40</v>
      </c>
    </row>
    <row r="174" spans="1:19" s="8" customFormat="1" x14ac:dyDescent="0.25">
      <c r="A174" s="13"/>
      <c r="B174" s="18"/>
      <c r="C174" s="12"/>
      <c r="D174" s="26"/>
      <c r="E174" s="71"/>
      <c r="F174" s="55"/>
      <c r="G174" s="14">
        <f>G175/$F$173*100</f>
        <v>0</v>
      </c>
      <c r="H174" s="14">
        <f t="shared" ref="H174:R174" si="139">H175/$F$173*100</f>
        <v>0</v>
      </c>
      <c r="I174" s="14">
        <f t="shared" si="139"/>
        <v>0</v>
      </c>
      <c r="J174" s="14">
        <f t="shared" si="139"/>
        <v>100</v>
      </c>
      <c r="K174" s="14">
        <f t="shared" si="139"/>
        <v>0</v>
      </c>
      <c r="L174" s="14">
        <f t="shared" si="139"/>
        <v>0</v>
      </c>
      <c r="M174" s="14">
        <f t="shared" si="139"/>
        <v>0</v>
      </c>
      <c r="N174" s="14">
        <f t="shared" si="139"/>
        <v>0</v>
      </c>
      <c r="O174" s="14">
        <f t="shared" si="139"/>
        <v>0</v>
      </c>
      <c r="P174" s="14">
        <f t="shared" si="139"/>
        <v>0</v>
      </c>
      <c r="Q174" s="14">
        <f t="shared" si="139"/>
        <v>0</v>
      </c>
      <c r="R174" s="14">
        <f t="shared" si="139"/>
        <v>0</v>
      </c>
      <c r="S174" s="15" t="s">
        <v>19</v>
      </c>
    </row>
    <row r="175" spans="1:19" s="8" customFormat="1" x14ac:dyDescent="0.25">
      <c r="A175" s="13"/>
      <c r="B175" s="18"/>
      <c r="C175" s="12"/>
      <c r="D175" s="26"/>
      <c r="E175" s="71"/>
      <c r="F175" s="55"/>
      <c r="G175" s="16">
        <f>SUM(G173:G173)</f>
        <v>0</v>
      </c>
      <c r="H175" s="16">
        <f>SUM(H173:H173)</f>
        <v>0</v>
      </c>
      <c r="I175" s="16">
        <f>SUM(I173:I173)</f>
        <v>0</v>
      </c>
      <c r="J175" s="16">
        <f>SUM(J173:J173)</f>
        <v>20000000</v>
      </c>
      <c r="K175" s="16">
        <f>SUM(K173:K173)</f>
        <v>0</v>
      </c>
      <c r="L175" s="16">
        <f>SUM(L173:L173)</f>
        <v>0</v>
      </c>
      <c r="M175" s="16">
        <f>SUM(M173:M173)</f>
        <v>0</v>
      </c>
      <c r="N175" s="16">
        <f>SUM(N173:N173)</f>
        <v>0</v>
      </c>
      <c r="O175" s="16">
        <f>SUM(O173:O173)</f>
        <v>0</v>
      </c>
      <c r="P175" s="16">
        <f>SUM(P173:P173)</f>
        <v>0</v>
      </c>
      <c r="Q175" s="16">
        <f>SUM(Q173:Q173)</f>
        <v>0</v>
      </c>
      <c r="R175" s="16">
        <f>SUM(R173:R173)</f>
        <v>0</v>
      </c>
      <c r="S175" s="17" t="s">
        <v>20</v>
      </c>
    </row>
    <row r="176" spans="1:19" s="8" customFormat="1" ht="45" x14ac:dyDescent="0.25">
      <c r="A176" s="13"/>
      <c r="B176" s="18"/>
      <c r="C176" s="12"/>
      <c r="D176" s="26" t="s">
        <v>77</v>
      </c>
      <c r="E176" s="71" t="s">
        <v>84</v>
      </c>
      <c r="F176" s="55">
        <f>SUM(G176:R176)</f>
        <v>567530000</v>
      </c>
      <c r="G176" s="47"/>
      <c r="H176" s="48"/>
      <c r="I176" s="48"/>
      <c r="J176" s="48"/>
      <c r="K176" s="48"/>
      <c r="L176" s="48">
        <v>190000000</v>
      </c>
      <c r="M176" s="48">
        <v>377530000</v>
      </c>
      <c r="N176" s="48"/>
      <c r="O176" s="48"/>
      <c r="P176" s="48"/>
      <c r="Q176" s="48"/>
      <c r="R176" s="48"/>
      <c r="S176" s="7" t="s">
        <v>40</v>
      </c>
    </row>
    <row r="177" spans="1:19" s="8" customFormat="1" x14ac:dyDescent="0.25">
      <c r="A177" s="13"/>
      <c r="B177" s="18"/>
      <c r="C177" s="12"/>
      <c r="D177" s="26"/>
      <c r="E177" s="71"/>
      <c r="F177" s="55"/>
      <c r="G177" s="14">
        <f>G178/$F$176*100</f>
        <v>0</v>
      </c>
      <c r="H177" s="14">
        <f t="shared" ref="H177:R177" si="140">H178/$F$176*100</f>
        <v>0</v>
      </c>
      <c r="I177" s="14">
        <f t="shared" si="140"/>
        <v>0</v>
      </c>
      <c r="J177" s="14">
        <f t="shared" si="140"/>
        <v>0</v>
      </c>
      <c r="K177" s="14">
        <f t="shared" si="140"/>
        <v>0</v>
      </c>
      <c r="L177" s="14">
        <f t="shared" si="140"/>
        <v>33.478406427854033</v>
      </c>
      <c r="M177" s="14">
        <f t="shared" si="140"/>
        <v>66.52159357214596</v>
      </c>
      <c r="N177" s="14">
        <f t="shared" si="140"/>
        <v>0</v>
      </c>
      <c r="O177" s="14">
        <f t="shared" si="140"/>
        <v>0</v>
      </c>
      <c r="P177" s="14">
        <f t="shared" si="140"/>
        <v>0</v>
      </c>
      <c r="Q177" s="14">
        <f t="shared" si="140"/>
        <v>0</v>
      </c>
      <c r="R177" s="14">
        <f t="shared" si="140"/>
        <v>0</v>
      </c>
      <c r="S177" s="15" t="s">
        <v>19</v>
      </c>
    </row>
    <row r="178" spans="1:19" s="8" customFormat="1" x14ac:dyDescent="0.25">
      <c r="A178" s="13"/>
      <c r="B178" s="18"/>
      <c r="C178" s="12"/>
      <c r="D178" s="26"/>
      <c r="E178" s="71"/>
      <c r="F178" s="55"/>
      <c r="G178" s="16">
        <f>SUM(G176:G176)</f>
        <v>0</v>
      </c>
      <c r="H178" s="16">
        <f>SUM(H176:H176)</f>
        <v>0</v>
      </c>
      <c r="I178" s="16">
        <f>SUM(I176:I176)</f>
        <v>0</v>
      </c>
      <c r="J178" s="16">
        <f>SUM(J176:J176)</f>
        <v>0</v>
      </c>
      <c r="K178" s="16">
        <f>SUM(K176:K176)</f>
        <v>0</v>
      </c>
      <c r="L178" s="16">
        <f>SUM(L176:L176)</f>
        <v>190000000</v>
      </c>
      <c r="M178" s="16">
        <f>SUM(M176:M176)</f>
        <v>377530000</v>
      </c>
      <c r="N178" s="16">
        <f>SUM(N176:N176)</f>
        <v>0</v>
      </c>
      <c r="O178" s="16">
        <f>SUM(O176:O176)</f>
        <v>0</v>
      </c>
      <c r="P178" s="16">
        <f>SUM(P176:P176)</f>
        <v>0</v>
      </c>
      <c r="Q178" s="16">
        <f>SUM(Q176:Q176)</f>
        <v>0</v>
      </c>
      <c r="R178" s="16">
        <f>SUM(R176:R176)</f>
        <v>0</v>
      </c>
      <c r="S178" s="17" t="s">
        <v>20</v>
      </c>
    </row>
    <row r="179" spans="1:19" s="8" customFormat="1" x14ac:dyDescent="0.2">
      <c r="A179" s="13"/>
      <c r="B179" s="18"/>
      <c r="C179" s="12"/>
      <c r="D179" s="26"/>
      <c r="E179" s="56"/>
      <c r="F179" s="55"/>
      <c r="G179" s="47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9"/>
    </row>
    <row r="180" spans="1:19" s="8" customFormat="1" x14ac:dyDescent="0.25">
      <c r="A180" s="19"/>
      <c r="B180" s="23" t="s">
        <v>18</v>
      </c>
      <c r="C180" s="20">
        <f>SUM(C8:C179)</f>
        <v>8482364000</v>
      </c>
      <c r="D180" s="27"/>
      <c r="E180" s="29"/>
      <c r="F180" s="20"/>
      <c r="G180" s="21">
        <f>G10+G13+G16+G19+G22+G25+G28+G31+G34+G37+G41+G44+G47+G51+G54+G57+G60+G63+G66+G69+G72+G75+G78+G81+G84+G87+G90+G93+G96+G99+G102+G105+G108+G111+G114+G117+G120+G123+G127+G130+G133+G136+G139+G142+G145+G148+G151+G154+G157+G160+G163+G166+G169+G172+G175+G178</f>
        <v>178011000</v>
      </c>
      <c r="H180" s="21">
        <f t="shared" ref="H180:R180" si="141">H10+H13+H16+H19+H22+H25+H28+H31+H34+H37+H41+H44+H47+H51+H54+H57+H60+H63+H66+H69+H72+H75+H78+H81+H84+H87+H90+H93+H96+H99+H102+H105+H108+H111+H114+H117+H120+H123+H127+H130+H133+H136+H139+H142+H145+H148+H151+H154+H157+H160+H163+H166+H169+H172+H175+H178</f>
        <v>208511000</v>
      </c>
      <c r="I180" s="21">
        <f t="shared" si="141"/>
        <v>291167500</v>
      </c>
      <c r="J180" s="21">
        <f t="shared" si="141"/>
        <v>926651000</v>
      </c>
      <c r="K180" s="21">
        <f t="shared" si="141"/>
        <v>2543096000</v>
      </c>
      <c r="L180" s="21">
        <f t="shared" si="141"/>
        <v>1988477500</v>
      </c>
      <c r="M180" s="21">
        <f t="shared" si="141"/>
        <v>873531000</v>
      </c>
      <c r="N180" s="21">
        <f t="shared" si="141"/>
        <v>332451000</v>
      </c>
      <c r="O180" s="21">
        <f t="shared" si="141"/>
        <v>313789500</v>
      </c>
      <c r="P180" s="21">
        <f t="shared" si="141"/>
        <v>269926000</v>
      </c>
      <c r="Q180" s="21">
        <f t="shared" si="141"/>
        <v>335739500</v>
      </c>
      <c r="R180" s="21">
        <f t="shared" si="141"/>
        <v>221013000</v>
      </c>
      <c r="S180" s="21">
        <f>SUM(G180:R180)</f>
        <v>8482364000</v>
      </c>
    </row>
    <row r="181" spans="1:19" x14ac:dyDescent="0.25">
      <c r="S181" s="22" t="b">
        <f>S180=C180</f>
        <v>1</v>
      </c>
    </row>
    <row r="182" spans="1:19" x14ac:dyDescent="0.25">
      <c r="B182" s="2" t="s">
        <v>5</v>
      </c>
    </row>
    <row r="183" spans="1:19" x14ac:dyDescent="0.25">
      <c r="A183" s="3">
        <v>1</v>
      </c>
      <c r="B183" s="1" t="s">
        <v>6</v>
      </c>
      <c r="E183" s="1"/>
    </row>
    <row r="184" spans="1:19" x14ac:dyDescent="0.25">
      <c r="A184" s="3">
        <v>2</v>
      </c>
      <c r="B184" s="1" t="s">
        <v>8</v>
      </c>
      <c r="E184" s="1"/>
    </row>
    <row r="185" spans="1:19" x14ac:dyDescent="0.25">
      <c r="A185" s="3">
        <v>3</v>
      </c>
      <c r="B185" s="1" t="s">
        <v>9</v>
      </c>
      <c r="E185" s="1"/>
    </row>
    <row r="186" spans="1:19" x14ac:dyDescent="0.25">
      <c r="A186" s="3">
        <v>4</v>
      </c>
      <c r="B186" s="1" t="s">
        <v>7</v>
      </c>
      <c r="E186" s="1"/>
    </row>
    <row r="187" spans="1:19" x14ac:dyDescent="0.25">
      <c r="A187" s="3">
        <v>5</v>
      </c>
      <c r="B187" s="1" t="s">
        <v>13</v>
      </c>
      <c r="E187" s="1"/>
    </row>
    <row r="188" spans="1:19" x14ac:dyDescent="0.25">
      <c r="A188" s="3">
        <v>6</v>
      </c>
      <c r="B188" s="1" t="s">
        <v>14</v>
      </c>
      <c r="E188" s="1"/>
    </row>
    <row r="189" spans="1:19" x14ac:dyDescent="0.25">
      <c r="A189" s="3">
        <v>7</v>
      </c>
      <c r="B189" s="1" t="s">
        <v>15</v>
      </c>
      <c r="E189" s="1"/>
    </row>
    <row r="190" spans="1:19" x14ac:dyDescent="0.25">
      <c r="A190" s="3">
        <v>8</v>
      </c>
      <c r="B190" s="1" t="s">
        <v>16</v>
      </c>
      <c r="E190" s="1"/>
    </row>
    <row r="191" spans="1:19" x14ac:dyDescent="0.25">
      <c r="A191" s="3">
        <v>9</v>
      </c>
      <c r="B191" s="1" t="s">
        <v>17</v>
      </c>
      <c r="E191" s="1"/>
    </row>
    <row r="192" spans="1:19" x14ac:dyDescent="0.25">
      <c r="A192" s="3"/>
      <c r="B192" s="1"/>
      <c r="E192" s="1"/>
    </row>
    <row r="193" spans="1:5" x14ac:dyDescent="0.25">
      <c r="A193" s="3"/>
      <c r="B193" s="31" t="s">
        <v>37</v>
      </c>
      <c r="E193" s="1"/>
    </row>
    <row r="194" spans="1:5" x14ac:dyDescent="0.25">
      <c r="A194" s="3"/>
      <c r="B194" s="1"/>
      <c r="E194" s="1"/>
    </row>
    <row r="195" spans="1:5" x14ac:dyDescent="0.25">
      <c r="A195" s="3"/>
      <c r="B195" s="1"/>
      <c r="E195" s="1"/>
    </row>
    <row r="196" spans="1:5" x14ac:dyDescent="0.25">
      <c r="A196" s="3"/>
      <c r="B196" s="1"/>
      <c r="E196" s="1"/>
    </row>
    <row r="197" spans="1:5" x14ac:dyDescent="0.25">
      <c r="A197" s="3"/>
      <c r="B197" s="1"/>
      <c r="E197" s="1"/>
    </row>
    <row r="198" spans="1:5" x14ac:dyDescent="0.25">
      <c r="A198" s="3"/>
      <c r="B198" s="1"/>
      <c r="E198" s="1"/>
    </row>
    <row r="199" spans="1:5" x14ac:dyDescent="0.25">
      <c r="A199" s="3"/>
      <c r="B199" s="1"/>
      <c r="E199" s="1"/>
    </row>
    <row r="200" spans="1:5" x14ac:dyDescent="0.25">
      <c r="A200" s="3"/>
      <c r="B200" s="1"/>
      <c r="E200" s="1"/>
    </row>
    <row r="201" spans="1:5" x14ac:dyDescent="0.25">
      <c r="A201" s="3"/>
      <c r="B201" s="1"/>
      <c r="E201" s="1"/>
    </row>
    <row r="202" spans="1:5" x14ac:dyDescent="0.25">
      <c r="A202" s="3"/>
      <c r="B202" s="1"/>
      <c r="E202" s="1"/>
    </row>
    <row r="203" spans="1:5" x14ac:dyDescent="0.25">
      <c r="A203" s="3"/>
      <c r="B203" s="1"/>
      <c r="E203" s="1"/>
    </row>
    <row r="204" spans="1:5" x14ac:dyDescent="0.25">
      <c r="B204" s="1"/>
      <c r="E204" s="1"/>
    </row>
    <row r="205" spans="1:5" x14ac:dyDescent="0.25">
      <c r="B205" s="1"/>
      <c r="E205" s="1"/>
    </row>
    <row r="206" spans="1:5" x14ac:dyDescent="0.25">
      <c r="B206" s="1"/>
      <c r="E206" s="1"/>
    </row>
    <row r="207" spans="1:5" x14ac:dyDescent="0.25">
      <c r="B207" s="1"/>
      <c r="E207" s="1"/>
    </row>
    <row r="208" spans="1:5" x14ac:dyDescent="0.25">
      <c r="B208" s="1"/>
      <c r="E208" s="1"/>
    </row>
    <row r="209" spans="2:5" x14ac:dyDescent="0.25">
      <c r="B209" s="1"/>
      <c r="E209" s="1"/>
    </row>
    <row r="210" spans="2:5" x14ac:dyDescent="0.25">
      <c r="B210" s="1"/>
      <c r="E210" s="1"/>
    </row>
    <row r="211" spans="2:5" x14ac:dyDescent="0.25">
      <c r="B211" s="1"/>
      <c r="E211" s="1"/>
    </row>
    <row r="212" spans="2:5" x14ac:dyDescent="0.25">
      <c r="B212" s="1"/>
      <c r="E212" s="1"/>
    </row>
    <row r="213" spans="2:5" x14ac:dyDescent="0.25">
      <c r="B213" s="1"/>
      <c r="E213" s="1"/>
    </row>
    <row r="214" spans="2:5" x14ac:dyDescent="0.25">
      <c r="B214" s="1"/>
      <c r="E214" s="1"/>
    </row>
    <row r="215" spans="2:5" x14ac:dyDescent="0.25">
      <c r="B215" s="1"/>
      <c r="E215" s="1"/>
    </row>
    <row r="216" spans="2:5" x14ac:dyDescent="0.25">
      <c r="B216" s="1"/>
      <c r="E216" s="1"/>
    </row>
    <row r="217" spans="2:5" x14ac:dyDescent="0.25">
      <c r="B217" s="1"/>
      <c r="E217" s="1"/>
    </row>
    <row r="218" spans="2:5" x14ac:dyDescent="0.25">
      <c r="B218" s="1"/>
      <c r="E218" s="1"/>
    </row>
    <row r="219" spans="2:5" x14ac:dyDescent="0.25">
      <c r="B219" s="1"/>
      <c r="E219" s="1"/>
    </row>
    <row r="220" spans="2:5" x14ac:dyDescent="0.25">
      <c r="B220" s="1"/>
      <c r="E220" s="1"/>
    </row>
    <row r="221" spans="2:5" x14ac:dyDescent="0.25">
      <c r="B221" s="1"/>
      <c r="E221" s="1"/>
    </row>
    <row r="222" spans="2:5" x14ac:dyDescent="0.25">
      <c r="B222" s="1"/>
      <c r="E222" s="1"/>
    </row>
    <row r="223" spans="2:5" x14ac:dyDescent="0.25">
      <c r="B223" s="1"/>
      <c r="E223" s="1"/>
    </row>
    <row r="224" spans="2:5" x14ac:dyDescent="0.25">
      <c r="B224" s="1"/>
      <c r="E224" s="1"/>
    </row>
    <row r="225" spans="2:5" x14ac:dyDescent="0.25">
      <c r="B225" s="1"/>
      <c r="E225" s="1"/>
    </row>
    <row r="226" spans="2:5" x14ac:dyDescent="0.25">
      <c r="B226" s="1"/>
      <c r="E226" s="1"/>
    </row>
    <row r="227" spans="2:5" x14ac:dyDescent="0.25">
      <c r="B227" s="1"/>
      <c r="E227" s="1"/>
    </row>
    <row r="228" spans="2:5" x14ac:dyDescent="0.25">
      <c r="B228" s="1"/>
      <c r="E228" s="1"/>
    </row>
    <row r="229" spans="2:5" x14ac:dyDescent="0.25">
      <c r="B229" s="1"/>
      <c r="E229" s="1"/>
    </row>
    <row r="230" spans="2:5" x14ac:dyDescent="0.25">
      <c r="B230" s="1"/>
      <c r="E230" s="1"/>
    </row>
    <row r="231" spans="2:5" x14ac:dyDescent="0.25">
      <c r="B231" s="1"/>
      <c r="E231" s="1"/>
    </row>
    <row r="232" spans="2:5" x14ac:dyDescent="0.25">
      <c r="B232" s="1"/>
      <c r="E232" s="1"/>
    </row>
    <row r="233" spans="2:5" x14ac:dyDescent="0.25">
      <c r="B233" s="1"/>
      <c r="E233" s="1"/>
    </row>
    <row r="234" spans="2:5" x14ac:dyDescent="0.25">
      <c r="B234" s="1"/>
      <c r="E234" s="1"/>
    </row>
    <row r="235" spans="2:5" x14ac:dyDescent="0.25">
      <c r="B235" s="1"/>
      <c r="E235" s="1"/>
    </row>
    <row r="236" spans="2:5" x14ac:dyDescent="0.25">
      <c r="B236" s="1"/>
      <c r="E236" s="1"/>
    </row>
    <row r="237" spans="2:5" x14ac:dyDescent="0.25">
      <c r="B237" s="1"/>
      <c r="E237" s="1"/>
    </row>
    <row r="238" spans="2:5" x14ac:dyDescent="0.25">
      <c r="B238" s="1"/>
      <c r="E238" s="1"/>
    </row>
    <row r="239" spans="2:5" x14ac:dyDescent="0.25">
      <c r="B239" s="1"/>
      <c r="E239" s="1"/>
    </row>
    <row r="240" spans="2:5" x14ac:dyDescent="0.25">
      <c r="B240" s="1"/>
      <c r="E240" s="1"/>
    </row>
    <row r="241" spans="2:5" x14ac:dyDescent="0.25">
      <c r="B241" s="1"/>
      <c r="E241" s="1"/>
    </row>
    <row r="242" spans="2:5" x14ac:dyDescent="0.25">
      <c r="B242" s="1"/>
      <c r="E242" s="1"/>
    </row>
    <row r="243" spans="2:5" x14ac:dyDescent="0.25">
      <c r="B243" s="1"/>
      <c r="E243" s="1"/>
    </row>
    <row r="244" spans="2:5" x14ac:dyDescent="0.25">
      <c r="B244" s="1"/>
      <c r="E244" s="1"/>
    </row>
    <row r="245" spans="2:5" x14ac:dyDescent="0.25">
      <c r="B245" s="1"/>
      <c r="E245" s="1"/>
    </row>
    <row r="246" spans="2:5" x14ac:dyDescent="0.25">
      <c r="B246" s="1"/>
      <c r="E246" s="1"/>
    </row>
    <row r="247" spans="2:5" x14ac:dyDescent="0.25">
      <c r="B247" s="1"/>
      <c r="E247" s="1"/>
    </row>
    <row r="248" spans="2:5" x14ac:dyDescent="0.25">
      <c r="B248" s="1"/>
      <c r="E248" s="1"/>
    </row>
    <row r="249" spans="2:5" x14ac:dyDescent="0.25">
      <c r="B249" s="1"/>
      <c r="E249" s="1"/>
    </row>
    <row r="250" spans="2:5" x14ac:dyDescent="0.25">
      <c r="B250" s="1"/>
      <c r="E250" s="1"/>
    </row>
    <row r="251" spans="2:5" x14ac:dyDescent="0.25">
      <c r="B251" s="1"/>
      <c r="E251" s="1"/>
    </row>
    <row r="252" spans="2:5" x14ac:dyDescent="0.25">
      <c r="B252" s="1"/>
      <c r="E252" s="1"/>
    </row>
    <row r="253" spans="2:5" x14ac:dyDescent="0.25">
      <c r="B253" s="1"/>
      <c r="E253" s="1"/>
    </row>
    <row r="254" spans="2:5" x14ac:dyDescent="0.25">
      <c r="B254" s="1"/>
      <c r="E254" s="1"/>
    </row>
    <row r="255" spans="2:5" x14ac:dyDescent="0.25">
      <c r="B255" s="1"/>
      <c r="E255" s="1"/>
    </row>
    <row r="256" spans="2:5" x14ac:dyDescent="0.25">
      <c r="B256" s="1"/>
      <c r="E256" s="1"/>
    </row>
    <row r="257" spans="2:5" x14ac:dyDescent="0.25">
      <c r="B257" s="1"/>
      <c r="E257" s="1"/>
    </row>
    <row r="258" spans="2:5" x14ac:dyDescent="0.25">
      <c r="B258" s="1"/>
      <c r="E258" s="1"/>
    </row>
    <row r="259" spans="2:5" x14ac:dyDescent="0.25">
      <c r="B259" s="1"/>
      <c r="E259" s="1"/>
    </row>
    <row r="260" spans="2:5" x14ac:dyDescent="0.25">
      <c r="B260" s="1"/>
      <c r="E260" s="1"/>
    </row>
    <row r="261" spans="2:5" x14ac:dyDescent="0.25">
      <c r="B261" s="1"/>
      <c r="E261" s="1"/>
    </row>
    <row r="262" spans="2:5" x14ac:dyDescent="0.25">
      <c r="B262" s="1"/>
      <c r="E262" s="1"/>
    </row>
    <row r="263" spans="2:5" x14ac:dyDescent="0.25">
      <c r="B263" s="1"/>
      <c r="E263" s="1"/>
    </row>
    <row r="264" spans="2:5" x14ac:dyDescent="0.25">
      <c r="B264" s="1"/>
      <c r="E264" s="1"/>
    </row>
    <row r="265" spans="2:5" x14ac:dyDescent="0.25">
      <c r="B265" s="1"/>
      <c r="E265" s="1"/>
    </row>
    <row r="266" spans="2:5" x14ac:dyDescent="0.25">
      <c r="B266" s="1"/>
      <c r="E266" s="1"/>
    </row>
    <row r="267" spans="2:5" x14ac:dyDescent="0.25">
      <c r="B267" s="1"/>
      <c r="E267" s="1"/>
    </row>
    <row r="268" spans="2:5" x14ac:dyDescent="0.25">
      <c r="B268" s="1"/>
      <c r="E268" s="1"/>
    </row>
    <row r="269" spans="2:5" x14ac:dyDescent="0.25">
      <c r="B269" s="1"/>
      <c r="E269" s="1"/>
    </row>
    <row r="270" spans="2:5" x14ac:dyDescent="0.25">
      <c r="B270" s="1"/>
      <c r="E270" s="1"/>
    </row>
    <row r="271" spans="2:5" x14ac:dyDescent="0.25">
      <c r="B271" s="1"/>
      <c r="E271" s="1"/>
    </row>
    <row r="272" spans="2:5" x14ac:dyDescent="0.25">
      <c r="B272" s="1"/>
      <c r="E272" s="1"/>
    </row>
    <row r="273" spans="2:5" x14ac:dyDescent="0.25">
      <c r="B273" s="1"/>
      <c r="E273" s="1"/>
    </row>
    <row r="274" spans="2:5" x14ac:dyDescent="0.25">
      <c r="B274" s="1"/>
      <c r="E274" s="1"/>
    </row>
    <row r="275" spans="2:5" x14ac:dyDescent="0.25">
      <c r="B275" s="1"/>
      <c r="E275" s="1"/>
    </row>
    <row r="276" spans="2:5" x14ac:dyDescent="0.25">
      <c r="B276" s="1"/>
      <c r="E276" s="1"/>
    </row>
    <row r="277" spans="2:5" x14ac:dyDescent="0.25">
      <c r="B277" s="1"/>
      <c r="E277" s="1"/>
    </row>
    <row r="278" spans="2:5" x14ac:dyDescent="0.25">
      <c r="B278" s="1"/>
      <c r="E278" s="1"/>
    </row>
    <row r="279" spans="2:5" x14ac:dyDescent="0.25">
      <c r="B279" s="1"/>
      <c r="E279" s="1"/>
    </row>
    <row r="280" spans="2:5" x14ac:dyDescent="0.25">
      <c r="B280" s="1"/>
      <c r="E280" s="1"/>
    </row>
    <row r="281" spans="2:5" x14ac:dyDescent="0.25">
      <c r="B281" s="1"/>
      <c r="E281" s="1"/>
    </row>
    <row r="282" spans="2:5" x14ac:dyDescent="0.25">
      <c r="B282" s="1"/>
      <c r="E282" s="1"/>
    </row>
    <row r="283" spans="2:5" x14ac:dyDescent="0.25">
      <c r="B283" s="1"/>
      <c r="E283" s="1"/>
    </row>
    <row r="284" spans="2:5" x14ac:dyDescent="0.25">
      <c r="B284" s="1"/>
      <c r="E284" s="1"/>
    </row>
    <row r="285" spans="2:5" x14ac:dyDescent="0.25">
      <c r="B285" s="1"/>
      <c r="E285" s="1"/>
    </row>
    <row r="286" spans="2:5" x14ac:dyDescent="0.25">
      <c r="B286" s="1"/>
      <c r="E286" s="1"/>
    </row>
    <row r="287" spans="2:5" x14ac:dyDescent="0.25">
      <c r="B287" s="1"/>
      <c r="E287" s="1"/>
    </row>
    <row r="288" spans="2:5" x14ac:dyDescent="0.25">
      <c r="B288" s="1"/>
      <c r="E288" s="1"/>
    </row>
    <row r="289" spans="2:5" x14ac:dyDescent="0.25">
      <c r="B289" s="1"/>
      <c r="E289" s="1"/>
    </row>
    <row r="290" spans="2:5" x14ac:dyDescent="0.25">
      <c r="B290" s="1"/>
      <c r="E290" s="1"/>
    </row>
    <row r="291" spans="2:5" x14ac:dyDescent="0.25">
      <c r="B291" s="1"/>
      <c r="E291" s="1"/>
    </row>
    <row r="292" spans="2:5" x14ac:dyDescent="0.25">
      <c r="B292" s="1"/>
      <c r="E292" s="1"/>
    </row>
    <row r="293" spans="2:5" x14ac:dyDescent="0.25">
      <c r="B293" s="1"/>
      <c r="E293" s="1"/>
    </row>
    <row r="294" spans="2:5" x14ac:dyDescent="0.25">
      <c r="B294" s="1"/>
      <c r="E294" s="1"/>
    </row>
    <row r="295" spans="2:5" x14ac:dyDescent="0.25">
      <c r="B295" s="1"/>
      <c r="E295" s="1"/>
    </row>
    <row r="296" spans="2:5" x14ac:dyDescent="0.25">
      <c r="B296" s="1"/>
      <c r="E296" s="1"/>
    </row>
    <row r="297" spans="2:5" x14ac:dyDescent="0.25">
      <c r="B297" s="1"/>
      <c r="E297" s="1"/>
    </row>
    <row r="298" spans="2:5" x14ac:dyDescent="0.25">
      <c r="B298" s="1"/>
      <c r="E298" s="1"/>
    </row>
  </sheetData>
  <mergeCells count="11">
    <mergeCell ref="G7:R7"/>
    <mergeCell ref="S5:S6"/>
    <mergeCell ref="C5:C6"/>
    <mergeCell ref="F5:F6"/>
    <mergeCell ref="A1:S1"/>
    <mergeCell ref="A2:S2"/>
    <mergeCell ref="A3:S3"/>
    <mergeCell ref="G5:R5"/>
    <mergeCell ref="B5:B6"/>
    <mergeCell ref="A5:A6"/>
    <mergeCell ref="D5:E6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0" sqref="J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 Kegiatan</vt:lpstr>
      <vt:lpstr>Sheet13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windows</cp:lastModifiedBy>
  <cp:lastPrinted>2017-04-05T02:19:32Z</cp:lastPrinted>
  <dcterms:created xsi:type="dcterms:W3CDTF">2017-02-21T10:13:12Z</dcterms:created>
  <dcterms:modified xsi:type="dcterms:W3CDTF">2025-03-19T13:24:32Z</dcterms:modified>
</cp:coreProperties>
</file>